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nders\Desktop\FLSA\"/>
    </mc:Choice>
  </mc:AlternateContent>
  <bookViews>
    <workbookView xWindow="0" yWindow="0" windowWidth="28800" windowHeight="11700" tabRatio="924" firstSheet="17" activeTab="27"/>
  </bookViews>
  <sheets>
    <sheet name="Intro" sheetId="30" r:id="rId1"/>
    <sheet name="T13A Prof Research FY" sheetId="12" r:id="rId2"/>
    <sheet name="T13B Prof Research FY" sheetId="35" r:id="rId3"/>
    <sheet name="T14A Prof Research BEE FY" sheetId="15" r:id="rId4"/>
    <sheet name="T14B Prof Research BEE FY" sheetId="36" r:id="rId5"/>
    <sheet name="T23 Postdocs EFF 12-1-2018" sheetId="34" r:id="rId6"/>
    <sheet name="T24A Specialist FY" sheetId="13" r:id="rId7"/>
    <sheet name="T24B Specialist FY" sheetId="37" r:id="rId8"/>
    <sheet name="T26A Librarian Non-Rep" sheetId="11" r:id="rId9"/>
    <sheet name="T26B Librarian Represented" sheetId="32" r:id="rId10"/>
    <sheet name="T28 Coop Extension Advisor FY" sheetId="28" r:id="rId11"/>
    <sheet name="T29 Specialist Coop Ext FY" sheetId="29" r:id="rId12"/>
    <sheet name="T30A Coord. of Public Programs" sheetId="41" r:id="rId13"/>
    <sheet name="T30B Coord. of Public Programs" sheetId="42" r:id="rId14"/>
    <sheet name="T34 Academic Admin I FY" sheetId="1" r:id="rId15"/>
    <sheet name="T34 Academic Admin II FY" sheetId="2" r:id="rId16"/>
    <sheet name="T34 Academic Adm III FY" sheetId="3" r:id="rId17"/>
    <sheet name="T34 Academic Admin  IV FY" sheetId="4" r:id="rId18"/>
    <sheet name="T34 Academic Admin V FY" sheetId="5" r:id="rId19"/>
    <sheet name="T34 Academic Admin VI FY" sheetId="6" r:id="rId20"/>
    <sheet name="T34 Academic Admin VII FY" sheetId="7" r:id="rId21"/>
    <sheet name="T36 Academic Coordinator I FY" sheetId="8" r:id="rId22"/>
    <sheet name="T36 Academic Coordinator II FY" sheetId="9" r:id="rId23"/>
    <sheet name="T36 Academic Coordinator III FY" sheetId="10" r:id="rId24"/>
    <sheet name="T37A Project Scientist FY" sheetId="24" r:id="rId25"/>
    <sheet name="T37B Project Scientist FY" sheetId="38" r:id="rId26"/>
    <sheet name="T38A Project Scientist BEE FY" sheetId="25" r:id="rId27"/>
    <sheet name="T38B Project Scientist BEE FY" sheetId="40" r:id="rId28"/>
    <sheet name="Template Copy" sheetId="27" state="hidden" r:id="rId29"/>
  </sheets>
  <definedNames>
    <definedName name="_xlnm._FilterDatabase" localSheetId="0" hidden="1">Intro!$A$18:$G$102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6" i="42" l="1"/>
  <c r="D34" i="42"/>
  <c r="D33" i="42"/>
  <c r="D32" i="42"/>
  <c r="D31" i="42"/>
  <c r="D30" i="42"/>
  <c r="D29" i="42"/>
  <c r="D28" i="42"/>
  <c r="D27" i="42"/>
  <c r="D26" i="42"/>
  <c r="D24" i="42"/>
  <c r="D23" i="42"/>
  <c r="D22" i="42"/>
  <c r="D21" i="42"/>
  <c r="D20" i="42"/>
  <c r="D18" i="42"/>
  <c r="D17" i="42"/>
  <c r="D16" i="42"/>
  <c r="D15" i="42"/>
  <c r="D14" i="42"/>
  <c r="D13" i="42"/>
  <c r="F11" i="42"/>
  <c r="D11" i="42"/>
  <c r="C11" i="42"/>
  <c r="B11" i="42"/>
  <c r="F10" i="42"/>
  <c r="D10" i="42"/>
  <c r="D9" i="42"/>
  <c r="C9" i="42"/>
  <c r="A5" i="42"/>
  <c r="A4" i="42"/>
  <c r="A3" i="42"/>
  <c r="A1" i="42"/>
  <c r="E43" i="41"/>
  <c r="D43" i="41"/>
  <c r="C43" i="41"/>
  <c r="B43" i="41"/>
  <c r="E39" i="41"/>
  <c r="D39" i="41"/>
  <c r="C39" i="41"/>
  <c r="B39" i="41"/>
  <c r="E35" i="41"/>
  <c r="D35" i="41"/>
  <c r="C35" i="41"/>
  <c r="B35" i="41"/>
  <c r="E31" i="41"/>
  <c r="D31" i="41"/>
  <c r="C31" i="41"/>
  <c r="B31" i="41"/>
  <c r="E27" i="41"/>
  <c r="D27" i="41"/>
  <c r="C27" i="41"/>
  <c r="B27" i="41"/>
  <c r="E23" i="41"/>
  <c r="D23" i="41"/>
  <c r="C23" i="41"/>
  <c r="B23" i="41"/>
  <c r="E19" i="41"/>
  <c r="D19" i="41"/>
  <c r="C19" i="41"/>
  <c r="B19" i="41"/>
  <c r="C15" i="41"/>
  <c r="D15" i="41"/>
  <c r="E15" i="41"/>
  <c r="B15" i="41"/>
  <c r="A46" i="41" l="1"/>
  <c r="A5" i="41"/>
  <c r="A4" i="41"/>
  <c r="A3" i="41"/>
  <c r="A2" i="41"/>
  <c r="A1" i="41"/>
  <c r="A36" i="40" l="1"/>
  <c r="D34" i="40"/>
  <c r="D33" i="40"/>
  <c r="D32" i="40"/>
  <c r="D31" i="40"/>
  <c r="D30" i="40"/>
  <c r="D29" i="40"/>
  <c r="D28" i="40"/>
  <c r="D27" i="40"/>
  <c r="D26" i="40"/>
  <c r="D24" i="40"/>
  <c r="D23" i="40"/>
  <c r="D22" i="40"/>
  <c r="D21" i="40"/>
  <c r="D20" i="40"/>
  <c r="D18" i="40"/>
  <c r="D17" i="40"/>
  <c r="D16" i="40"/>
  <c r="D15" i="40"/>
  <c r="D14" i="40"/>
  <c r="D13" i="40"/>
  <c r="F11" i="40"/>
  <c r="D11" i="40"/>
  <c r="C11" i="40"/>
  <c r="B11" i="40"/>
  <c r="F10" i="40"/>
  <c r="D10" i="40"/>
  <c r="D9" i="40"/>
  <c r="C9" i="40"/>
  <c r="A5" i="40"/>
  <c r="A4" i="40"/>
  <c r="A3" i="40"/>
  <c r="A1" i="40"/>
  <c r="A36" i="38"/>
  <c r="D34" i="38"/>
  <c r="D33" i="38"/>
  <c r="D32" i="38"/>
  <c r="D31" i="38"/>
  <c r="D30" i="38"/>
  <c r="D29" i="38"/>
  <c r="D28" i="38"/>
  <c r="D27" i="38"/>
  <c r="D26" i="38"/>
  <c r="D24" i="38"/>
  <c r="D23" i="38"/>
  <c r="D22" i="38"/>
  <c r="D21" i="38"/>
  <c r="D20" i="38"/>
  <c r="D18" i="38"/>
  <c r="D17" i="38"/>
  <c r="D16" i="38"/>
  <c r="D15" i="38"/>
  <c r="D14" i="38"/>
  <c r="D13" i="38"/>
  <c r="F11" i="38"/>
  <c r="D11" i="38"/>
  <c r="C11" i="38"/>
  <c r="B11" i="38"/>
  <c r="F10" i="38"/>
  <c r="D10" i="38"/>
  <c r="D9" i="38"/>
  <c r="C9" i="38"/>
  <c r="A5" i="38"/>
  <c r="A4" i="38"/>
  <c r="A3" i="38"/>
  <c r="A1" i="38"/>
  <c r="A35" i="37" l="1"/>
  <c r="D33" i="37"/>
  <c r="D32" i="37"/>
  <c r="D31" i="37"/>
  <c r="D30" i="37"/>
  <c r="D29" i="37"/>
  <c r="D28" i="37"/>
  <c r="D27" i="37"/>
  <c r="D26" i="37"/>
  <c r="D25" i="37"/>
  <c r="D23" i="37"/>
  <c r="D22" i="37"/>
  <c r="D21" i="37"/>
  <c r="D20" i="37"/>
  <c r="D18" i="37"/>
  <c r="D17" i="37"/>
  <c r="D16" i="37"/>
  <c r="D14" i="37"/>
  <c r="D13" i="37"/>
  <c r="F11" i="37"/>
  <c r="D11" i="37"/>
  <c r="C11" i="37"/>
  <c r="B11" i="37"/>
  <c r="F10" i="37"/>
  <c r="D10" i="37"/>
  <c r="D9" i="37"/>
  <c r="C9" i="37"/>
  <c r="A5" i="37"/>
  <c r="A4" i="37"/>
  <c r="A3" i="37"/>
  <c r="A1" i="37"/>
  <c r="A36" i="36"/>
  <c r="D34" i="36"/>
  <c r="D33" i="36"/>
  <c r="D32" i="36"/>
  <c r="D31" i="36"/>
  <c r="D30" i="36"/>
  <c r="D29" i="36"/>
  <c r="D28" i="36"/>
  <c r="D27" i="36"/>
  <c r="D26" i="36"/>
  <c r="D24" i="36"/>
  <c r="D23" i="36"/>
  <c r="D22" i="36"/>
  <c r="D21" i="36"/>
  <c r="D20" i="36"/>
  <c r="D18" i="36"/>
  <c r="D17" i="36"/>
  <c r="D16" i="36"/>
  <c r="D15" i="36"/>
  <c r="D14" i="36"/>
  <c r="D13" i="36"/>
  <c r="F11" i="36"/>
  <c r="D11" i="36"/>
  <c r="C11" i="36"/>
  <c r="B11" i="36"/>
  <c r="F10" i="36"/>
  <c r="D10" i="36"/>
  <c r="D9" i="36"/>
  <c r="C9" i="36"/>
  <c r="A5" i="36"/>
  <c r="A4" i="36"/>
  <c r="A3" i="36"/>
  <c r="A1" i="36"/>
  <c r="A36" i="35"/>
  <c r="D34" i="35"/>
  <c r="D33" i="35"/>
  <c r="D32" i="35"/>
  <c r="D31" i="35"/>
  <c r="D30" i="35"/>
  <c r="D29" i="35"/>
  <c r="D28" i="35"/>
  <c r="D27" i="35"/>
  <c r="D26" i="35"/>
  <c r="D24" i="35"/>
  <c r="D23" i="35"/>
  <c r="D22" i="35"/>
  <c r="D21" i="35"/>
  <c r="D20" i="35"/>
  <c r="D18" i="35"/>
  <c r="D17" i="35"/>
  <c r="D16" i="35"/>
  <c r="D15" i="35"/>
  <c r="D14" i="35"/>
  <c r="D13" i="35"/>
  <c r="F11" i="35"/>
  <c r="D11" i="35"/>
  <c r="C11" i="35"/>
  <c r="B11" i="35"/>
  <c r="F10" i="35"/>
  <c r="D10" i="35"/>
  <c r="D9" i="35"/>
  <c r="C9" i="35"/>
  <c r="A5" i="35"/>
  <c r="A4" i="35"/>
  <c r="A3" i="35"/>
  <c r="A1" i="35"/>
  <c r="C12" i="30" l="1"/>
  <c r="B30" i="34"/>
  <c r="D12" i="30"/>
  <c r="C30" i="34" l="1"/>
  <c r="E30" i="34"/>
  <c r="F30" i="34" s="1"/>
  <c r="A33" i="34"/>
  <c r="C20" i="34"/>
  <c r="C19" i="34"/>
  <c r="C18" i="34"/>
  <c r="C17" i="34"/>
  <c r="C16" i="34"/>
  <c r="C15" i="34"/>
  <c r="E13" i="34"/>
  <c r="C13" i="34"/>
  <c r="B13" i="34"/>
  <c r="E12" i="34"/>
  <c r="C12" i="34"/>
  <c r="C11" i="34"/>
  <c r="A5" i="34"/>
  <c r="A4" i="34"/>
  <c r="A3" i="34"/>
  <c r="A1" i="34"/>
  <c r="A36" i="25"/>
  <c r="A36" i="24"/>
  <c r="A23" i="10"/>
  <c r="A29" i="9"/>
  <c r="A29" i="8"/>
  <c r="A33" i="7"/>
  <c r="A33" i="6"/>
  <c r="A33" i="5"/>
  <c r="A33" i="4"/>
  <c r="A33" i="3"/>
  <c r="A33" i="2"/>
  <c r="A33" i="1"/>
  <c r="A36" i="29"/>
  <c r="A36" i="28"/>
  <c r="A36" i="12"/>
  <c r="A36" i="15"/>
  <c r="A35" i="13"/>
  <c r="A34" i="11"/>
  <c r="A33" i="32"/>
  <c r="L31" i="32"/>
  <c r="L30" i="32"/>
  <c r="G30" i="32"/>
  <c r="L29" i="32"/>
  <c r="G29" i="32"/>
  <c r="L28" i="32"/>
  <c r="G28" i="32"/>
  <c r="L27" i="32"/>
  <c r="G27" i="32"/>
  <c r="L26" i="32"/>
  <c r="G26" i="32"/>
  <c r="L25" i="32"/>
  <c r="G25" i="32"/>
  <c r="L24" i="32"/>
  <c r="G24" i="32"/>
  <c r="L23" i="32"/>
  <c r="G23" i="32"/>
  <c r="L22" i="32"/>
  <c r="G22" i="32"/>
  <c r="L21" i="32"/>
  <c r="G21" i="32"/>
  <c r="B21" i="32"/>
  <c r="L20" i="32"/>
  <c r="G20" i="32"/>
  <c r="B20" i="32"/>
  <c r="L19" i="32"/>
  <c r="G19" i="32"/>
  <c r="B19" i="32"/>
  <c r="L18" i="32"/>
  <c r="G18" i="32"/>
  <c r="B18" i="32"/>
  <c r="L17" i="32"/>
  <c r="G17" i="32"/>
  <c r="B17" i="32"/>
  <c r="L16" i="32"/>
  <c r="G16" i="32"/>
  <c r="B16" i="32"/>
  <c r="L15" i="32"/>
  <c r="G15" i="32"/>
  <c r="B15" i="32"/>
  <c r="L14" i="32"/>
  <c r="G14" i="32"/>
  <c r="B14" i="32"/>
  <c r="L13" i="32"/>
  <c r="G13" i="32"/>
  <c r="B13" i="32"/>
  <c r="N11" i="32"/>
  <c r="L11" i="32"/>
  <c r="K11" i="32"/>
  <c r="I11" i="32"/>
  <c r="G11" i="32"/>
  <c r="F11" i="32"/>
  <c r="D11" i="32"/>
  <c r="B11" i="32"/>
  <c r="A11" i="32"/>
  <c r="N10" i="32"/>
  <c r="L10" i="32"/>
  <c r="I10" i="32"/>
  <c r="G10" i="32"/>
  <c r="D10" i="32"/>
  <c r="B10" i="32"/>
  <c r="A5" i="32"/>
  <c r="A4" i="32"/>
  <c r="A3" i="32"/>
  <c r="A1" i="32"/>
  <c r="B9" i="1"/>
  <c r="B14" i="27" l="1"/>
  <c r="A11" i="8"/>
  <c r="E11" i="8"/>
  <c r="C11" i="8"/>
  <c r="B11" i="8"/>
  <c r="E10" i="8"/>
  <c r="C10" i="8"/>
  <c r="B10" i="8"/>
  <c r="C9" i="8"/>
  <c r="B9" i="8"/>
  <c r="E11" i="7"/>
  <c r="C11" i="7"/>
  <c r="B11" i="7"/>
  <c r="E10" i="7"/>
  <c r="C10" i="7"/>
  <c r="B10" i="7"/>
  <c r="C9" i="7"/>
  <c r="B9" i="7"/>
  <c r="E11" i="6"/>
  <c r="C11" i="6"/>
  <c r="B11" i="6"/>
  <c r="E10" i="6"/>
  <c r="C10" i="6"/>
  <c r="B10" i="6"/>
  <c r="C9" i="6"/>
  <c r="B9" i="6"/>
  <c r="E11" i="5"/>
  <c r="C11" i="5"/>
  <c r="B11" i="5"/>
  <c r="E10" i="5"/>
  <c r="C10" i="5"/>
  <c r="B10" i="5"/>
  <c r="C9" i="5"/>
  <c r="B9" i="5"/>
  <c r="E11" i="4"/>
  <c r="C11" i="4"/>
  <c r="B11" i="4"/>
  <c r="E10" i="4"/>
  <c r="C10" i="4"/>
  <c r="B10" i="4"/>
  <c r="C9" i="4"/>
  <c r="B9" i="4"/>
  <c r="E11" i="3"/>
  <c r="C11" i="3"/>
  <c r="B11" i="3"/>
  <c r="E10" i="3"/>
  <c r="C10" i="3"/>
  <c r="B10" i="3"/>
  <c r="C9" i="3"/>
  <c r="B9" i="3"/>
  <c r="E11" i="2"/>
  <c r="C11" i="2"/>
  <c r="B11" i="2"/>
  <c r="E10" i="2"/>
  <c r="C10" i="2"/>
  <c r="B10" i="2"/>
  <c r="C9" i="2"/>
  <c r="B9" i="2"/>
  <c r="F11" i="12"/>
  <c r="D11" i="12"/>
  <c r="C11" i="12"/>
  <c r="F10" i="12"/>
  <c r="D10" i="12"/>
  <c r="C10" i="12"/>
  <c r="D9" i="12"/>
  <c r="C9" i="12"/>
  <c r="E11" i="1"/>
  <c r="C11" i="1"/>
  <c r="B11" i="1"/>
  <c r="E10" i="1"/>
  <c r="C10" i="1"/>
  <c r="B10" i="1"/>
  <c r="C9" i="1"/>
  <c r="F11" i="13"/>
  <c r="D11" i="13"/>
  <c r="C11" i="13"/>
  <c r="B11" i="13"/>
  <c r="F10" i="13"/>
  <c r="D10" i="13"/>
  <c r="C10" i="13"/>
  <c r="D9" i="13"/>
  <c r="C9" i="13"/>
  <c r="F11" i="15"/>
  <c r="D11" i="15"/>
  <c r="C11" i="15"/>
  <c r="B11" i="15"/>
  <c r="F10" i="15"/>
  <c r="D10" i="15"/>
  <c r="C10" i="15"/>
  <c r="D9" i="15"/>
  <c r="C9" i="15"/>
  <c r="B11" i="12"/>
  <c r="F11" i="29"/>
  <c r="D11" i="29"/>
  <c r="C11" i="29"/>
  <c r="B11" i="29"/>
  <c r="F10" i="29"/>
  <c r="D10" i="29"/>
  <c r="C10" i="29"/>
  <c r="D9" i="29"/>
  <c r="C9" i="29"/>
  <c r="F11" i="28"/>
  <c r="D11" i="28"/>
  <c r="C11" i="28"/>
  <c r="B11" i="28"/>
  <c r="F10" i="28"/>
  <c r="D10" i="28"/>
  <c r="C10" i="28"/>
  <c r="D9" i="28"/>
  <c r="C9" i="28"/>
  <c r="F11" i="25"/>
  <c r="D11" i="25"/>
  <c r="C11" i="25"/>
  <c r="B11" i="25"/>
  <c r="F10" i="25"/>
  <c r="D10" i="25"/>
  <c r="C10" i="25"/>
  <c r="D9" i="25"/>
  <c r="C9" i="25"/>
  <c r="F11" i="24"/>
  <c r="D11" i="24"/>
  <c r="C11" i="24"/>
  <c r="B11" i="24"/>
  <c r="F10" i="24"/>
  <c r="D10" i="24"/>
  <c r="C10" i="24"/>
  <c r="D9" i="24"/>
  <c r="C9" i="24"/>
  <c r="N11" i="11"/>
  <c r="N10" i="11"/>
  <c r="L11" i="11"/>
  <c r="K11" i="11"/>
  <c r="L10" i="11"/>
  <c r="K10" i="11"/>
  <c r="F11" i="11"/>
  <c r="F10" i="11"/>
  <c r="G11" i="11"/>
  <c r="G10" i="11"/>
  <c r="I11" i="11"/>
  <c r="I10" i="11"/>
  <c r="D11" i="11"/>
  <c r="D10" i="11"/>
  <c r="B11" i="11"/>
  <c r="A11" i="11"/>
  <c r="B10" i="11"/>
  <c r="A10" i="11"/>
  <c r="E11" i="10"/>
  <c r="C11" i="10"/>
  <c r="B11" i="10"/>
  <c r="A11" i="10"/>
  <c r="E10" i="10"/>
  <c r="C10" i="10"/>
  <c r="B10" i="10"/>
  <c r="C9" i="10"/>
  <c r="B9" i="10"/>
  <c r="A11" i="9"/>
  <c r="E11" i="9"/>
  <c r="E10" i="9"/>
  <c r="C11" i="9"/>
  <c r="C10" i="9"/>
  <c r="C9" i="9"/>
  <c r="B11" i="9"/>
  <c r="B9" i="9"/>
  <c r="B10" i="9"/>
  <c r="E12" i="30" l="1"/>
  <c r="F12" i="30" s="1"/>
  <c r="A5" i="30"/>
  <c r="A4" i="30"/>
  <c r="A3" i="30"/>
  <c r="A1" i="30"/>
  <c r="D30" i="13" l="1"/>
  <c r="D31" i="13"/>
  <c r="D32" i="13"/>
  <c r="D33" i="13"/>
  <c r="D13" i="13" l="1"/>
  <c r="D14" i="13"/>
  <c r="A2" i="29"/>
  <c r="A2" i="28"/>
  <c r="A2" i="25"/>
  <c r="A2" i="24"/>
  <c r="A2" i="11"/>
  <c r="A2" i="10"/>
  <c r="A2" i="9"/>
  <c r="A2" i="8"/>
  <c r="A2" i="7"/>
  <c r="A2" i="6"/>
  <c r="A2" i="5"/>
  <c r="A2" i="4"/>
  <c r="A2" i="3"/>
  <c r="A2" i="2"/>
  <c r="A2" i="1"/>
  <c r="A2" i="13"/>
  <c r="A2" i="15"/>
  <c r="A2" i="12"/>
  <c r="A1" i="11"/>
  <c r="A5" i="29"/>
  <c r="A4" i="29"/>
  <c r="A3" i="29"/>
  <c r="A1" i="29"/>
  <c r="A5" i="28"/>
  <c r="A4" i="28"/>
  <c r="A3" i="28"/>
  <c r="A1" i="28"/>
  <c r="A5" i="25"/>
  <c r="A4" i="25"/>
  <c r="A3" i="25"/>
  <c r="A1" i="25"/>
  <c r="A5" i="24"/>
  <c r="A4" i="24"/>
  <c r="A3" i="24"/>
  <c r="A1" i="24"/>
  <c r="A5" i="11"/>
  <c r="A4" i="11"/>
  <c r="A3" i="11"/>
  <c r="A5" i="10"/>
  <c r="A4" i="10"/>
  <c r="A3" i="10"/>
  <c r="A1" i="10"/>
  <c r="A5" i="9"/>
  <c r="A4" i="9"/>
  <c r="A3" i="9"/>
  <c r="A1" i="9"/>
  <c r="A5" i="8"/>
  <c r="A4" i="8"/>
  <c r="A3" i="8"/>
  <c r="A1" i="8"/>
  <c r="A5" i="7"/>
  <c r="A4" i="7"/>
  <c r="A3" i="7"/>
  <c r="A1" i="7"/>
  <c r="A5" i="6"/>
  <c r="A4" i="6"/>
  <c r="A3" i="6"/>
  <c r="A1" i="6"/>
  <c r="A5" i="5"/>
  <c r="A4" i="5"/>
  <c r="A3" i="5"/>
  <c r="A1" i="5"/>
  <c r="A5" i="4"/>
  <c r="A4" i="4"/>
  <c r="A3" i="4"/>
  <c r="A1" i="4"/>
  <c r="A5" i="3"/>
  <c r="A4" i="3"/>
  <c r="A3" i="3"/>
  <c r="A1" i="3"/>
  <c r="A5" i="2"/>
  <c r="A4" i="2"/>
  <c r="A3" i="2"/>
  <c r="A1" i="2"/>
  <c r="A5" i="1"/>
  <c r="A4" i="1"/>
  <c r="A3" i="1"/>
  <c r="A1" i="1"/>
  <c r="A5" i="13"/>
  <c r="A4" i="13"/>
  <c r="A3" i="13"/>
  <c r="A1" i="13"/>
  <c r="A5" i="15"/>
  <c r="A4" i="15"/>
  <c r="A3" i="15"/>
  <c r="A1" i="15"/>
  <c r="A4" i="12"/>
  <c r="A3" i="12"/>
  <c r="A1" i="12"/>
  <c r="A5" i="12"/>
  <c r="B13" i="27"/>
  <c r="B24" i="27" s="1"/>
  <c r="D34" i="29"/>
  <c r="D33" i="29"/>
  <c r="D32" i="29"/>
  <c r="D31" i="29"/>
  <c r="D30" i="29"/>
  <c r="D29" i="29"/>
  <c r="D28" i="29"/>
  <c r="D27" i="29"/>
  <c r="D26" i="29"/>
  <c r="D24" i="29"/>
  <c r="D23" i="29"/>
  <c r="D22" i="29"/>
  <c r="D21" i="29"/>
  <c r="D20" i="29"/>
  <c r="D18" i="29"/>
  <c r="D17" i="29"/>
  <c r="D16" i="29"/>
  <c r="D15" i="29"/>
  <c r="D14" i="29"/>
  <c r="D13" i="29"/>
  <c r="D34" i="28"/>
  <c r="D33" i="28"/>
  <c r="D32" i="28"/>
  <c r="D31" i="28"/>
  <c r="D30" i="28"/>
  <c r="D29" i="28"/>
  <c r="D28" i="28"/>
  <c r="D27" i="28"/>
  <c r="D26" i="28"/>
  <c r="D24" i="28"/>
  <c r="D23" i="28"/>
  <c r="D22" i="28"/>
  <c r="D21" i="28"/>
  <c r="D20" i="28"/>
  <c r="D18" i="28"/>
  <c r="D17" i="28"/>
  <c r="D16" i="28"/>
  <c r="D15" i="28"/>
  <c r="D14" i="28"/>
  <c r="D13" i="28"/>
  <c r="D34" i="25"/>
  <c r="D33" i="25"/>
  <c r="D32" i="25"/>
  <c r="D31" i="25"/>
  <c r="D30" i="25"/>
  <c r="D29" i="25"/>
  <c r="D28" i="25"/>
  <c r="D27" i="25"/>
  <c r="D26" i="25"/>
  <c r="D24" i="25"/>
  <c r="D23" i="25"/>
  <c r="D22" i="25"/>
  <c r="D21" i="25"/>
  <c r="D20" i="25"/>
  <c r="D18" i="25"/>
  <c r="D17" i="25"/>
  <c r="D16" i="25"/>
  <c r="D15" i="25"/>
  <c r="D14" i="25"/>
  <c r="D13" i="25"/>
  <c r="D34" i="24"/>
  <c r="D33" i="24"/>
  <c r="D32" i="24"/>
  <c r="D31" i="24"/>
  <c r="D30" i="24"/>
  <c r="D29" i="24"/>
  <c r="D28" i="24"/>
  <c r="D27" i="24"/>
  <c r="D26" i="24"/>
  <c r="D24" i="24"/>
  <c r="D23" i="24"/>
  <c r="D22" i="24"/>
  <c r="D21" i="24"/>
  <c r="D20" i="24"/>
  <c r="D18" i="24"/>
  <c r="D17" i="24"/>
  <c r="D16" i="24"/>
  <c r="D15" i="24"/>
  <c r="D14" i="24"/>
  <c r="D13" i="24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B21" i="11"/>
  <c r="B20" i="11"/>
  <c r="B19" i="11"/>
  <c r="B18" i="11"/>
  <c r="B17" i="11"/>
  <c r="B16" i="11"/>
  <c r="B15" i="11"/>
  <c r="B14" i="11"/>
  <c r="B13" i="11"/>
  <c r="C21" i="10"/>
  <c r="C20" i="10"/>
  <c r="C19" i="10"/>
  <c r="C18" i="10"/>
  <c r="C17" i="10"/>
  <c r="C16" i="10"/>
  <c r="C15" i="10"/>
  <c r="C14" i="10"/>
  <c r="C13" i="10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31" i="7"/>
  <c r="C30" i="7"/>
  <c r="C29" i="7"/>
  <c r="C27" i="7"/>
  <c r="C26" i="7"/>
  <c r="C25" i="7"/>
  <c r="C23" i="7"/>
  <c r="C22" i="7"/>
  <c r="C21" i="7"/>
  <c r="C19" i="7"/>
  <c r="C18" i="7"/>
  <c r="C17" i="7"/>
  <c r="C15" i="7"/>
  <c r="C14" i="7"/>
  <c r="C13" i="7"/>
  <c r="C31" i="6"/>
  <c r="C30" i="6"/>
  <c r="C29" i="6"/>
  <c r="C27" i="6"/>
  <c r="C26" i="6"/>
  <c r="C25" i="6"/>
  <c r="C23" i="6"/>
  <c r="C22" i="6"/>
  <c r="C21" i="6"/>
  <c r="C19" i="6"/>
  <c r="C18" i="6"/>
  <c r="C17" i="6"/>
  <c r="C15" i="6"/>
  <c r="C14" i="6"/>
  <c r="C13" i="6"/>
  <c r="C31" i="5"/>
  <c r="C30" i="5"/>
  <c r="C29" i="5"/>
  <c r="C27" i="5"/>
  <c r="C26" i="5"/>
  <c r="C25" i="5"/>
  <c r="C23" i="5"/>
  <c r="C22" i="5"/>
  <c r="C21" i="5"/>
  <c r="C19" i="5"/>
  <c r="C18" i="5"/>
  <c r="C17" i="5"/>
  <c r="C15" i="5"/>
  <c r="C14" i="5"/>
  <c r="C13" i="5"/>
  <c r="C31" i="4"/>
  <c r="C30" i="4"/>
  <c r="C29" i="4"/>
  <c r="C27" i="4"/>
  <c r="C26" i="4"/>
  <c r="C25" i="4"/>
  <c r="C23" i="4"/>
  <c r="C22" i="4"/>
  <c r="C21" i="4"/>
  <c r="C19" i="4"/>
  <c r="C18" i="4"/>
  <c r="C17" i="4"/>
  <c r="C15" i="4"/>
  <c r="C14" i="4"/>
  <c r="C13" i="4"/>
  <c r="C31" i="3"/>
  <c r="C30" i="3"/>
  <c r="C29" i="3"/>
  <c r="C27" i="3"/>
  <c r="C26" i="3"/>
  <c r="C25" i="3"/>
  <c r="C23" i="3"/>
  <c r="C22" i="3"/>
  <c r="C21" i="3"/>
  <c r="C19" i="3"/>
  <c r="C18" i="3"/>
  <c r="C17" i="3"/>
  <c r="C15" i="3"/>
  <c r="C14" i="3"/>
  <c r="C13" i="3"/>
  <c r="C31" i="2"/>
  <c r="C30" i="2"/>
  <c r="C29" i="2"/>
  <c r="C27" i="2"/>
  <c r="C26" i="2"/>
  <c r="C25" i="2"/>
  <c r="C23" i="2"/>
  <c r="C22" i="2"/>
  <c r="C21" i="2"/>
  <c r="C19" i="2"/>
  <c r="C18" i="2"/>
  <c r="C17" i="2"/>
  <c r="C15" i="2"/>
  <c r="C14" i="2"/>
  <c r="C13" i="2"/>
  <c r="C31" i="1"/>
  <c r="C30" i="1"/>
  <c r="C29" i="1"/>
  <c r="C27" i="1"/>
  <c r="C26" i="1"/>
  <c r="C25" i="1"/>
  <c r="C23" i="1"/>
  <c r="C22" i="1"/>
  <c r="C21" i="1"/>
  <c r="C19" i="1"/>
  <c r="C18" i="1"/>
  <c r="C17" i="1"/>
  <c r="C15" i="1"/>
  <c r="C14" i="1"/>
  <c r="C13" i="1"/>
  <c r="D29" i="13"/>
  <c r="D28" i="13"/>
  <c r="D27" i="13"/>
  <c r="D26" i="13"/>
  <c r="D25" i="13"/>
  <c r="D23" i="13"/>
  <c r="D22" i="13"/>
  <c r="D16" i="13"/>
  <c r="D17" i="13"/>
  <c r="D21" i="13"/>
  <c r="D20" i="13"/>
  <c r="D18" i="13"/>
  <c r="D34" i="15"/>
  <c r="D33" i="15"/>
  <c r="D32" i="15"/>
  <c r="D31" i="15"/>
  <c r="D30" i="15"/>
  <c r="D29" i="15"/>
  <c r="D28" i="15"/>
  <c r="D27" i="15"/>
  <c r="D26" i="15"/>
  <c r="D24" i="15"/>
  <c r="D23" i="15"/>
  <c r="D22" i="15"/>
  <c r="D21" i="15"/>
  <c r="D20" i="15"/>
  <c r="D18" i="15"/>
  <c r="D17" i="15"/>
  <c r="D16" i="15"/>
  <c r="D15" i="15"/>
  <c r="D14" i="15"/>
  <c r="D13" i="15"/>
  <c r="D34" i="12"/>
  <c r="D33" i="12"/>
  <c r="D32" i="12"/>
  <c r="D31" i="12"/>
  <c r="D30" i="12"/>
  <c r="D29" i="12"/>
  <c r="D28" i="12"/>
  <c r="D27" i="12"/>
  <c r="D26" i="12"/>
  <c r="D24" i="12"/>
  <c r="D23" i="12"/>
  <c r="D22" i="12"/>
  <c r="D21" i="12"/>
  <c r="D20" i="12"/>
  <c r="D18" i="12"/>
  <c r="D17" i="12"/>
  <c r="D16" i="12"/>
  <c r="D15" i="12"/>
  <c r="D14" i="12"/>
  <c r="D13" i="12"/>
  <c r="B23" i="27"/>
</calcChain>
</file>

<file path=xl/sharedStrings.xml><?xml version="1.0" encoding="utf-8"?>
<sst xmlns="http://schemas.openxmlformats.org/spreadsheetml/2006/main" count="914" uniqueCount="548">
  <si>
    <t>Adjusted Scale</t>
  </si>
  <si>
    <t>Annual</t>
  </si>
  <si>
    <t>% Effort</t>
  </si>
  <si>
    <t>Minimum Part Time</t>
  </si>
  <si>
    <t>Step</t>
  </si>
  <si>
    <t>Assistant</t>
  </si>
  <si>
    <t>Associate</t>
  </si>
  <si>
    <t>Rank</t>
  </si>
  <si>
    <t>Research</t>
  </si>
  <si>
    <t>Junior</t>
  </si>
  <si>
    <t>Specialist</t>
  </si>
  <si>
    <t>Academic Coordinator I - Fiscal Year</t>
  </si>
  <si>
    <t>Academic Coordinator III - Fiscal Year</t>
  </si>
  <si>
    <t>Academic Coordinator II - Fiscal Year</t>
  </si>
  <si>
    <t>Project</t>
  </si>
  <si>
    <t>Calculation</t>
  </si>
  <si>
    <t>Advisor</t>
  </si>
  <si>
    <t>Cooperative Extension Advisor Series - Fiscal Year</t>
  </si>
  <si>
    <t>Specialist in Cooperative Extension Series - Fiscal Year</t>
  </si>
  <si>
    <t>Monthly</t>
  </si>
  <si>
    <t>1/9</t>
  </si>
  <si>
    <t xml:space="preserve">NOTE:  For Academic Year titles, the monthly threshold is compared to the equivalent monthly rate </t>
  </si>
  <si>
    <t>AY Titles</t>
  </si>
  <si>
    <t>FY Titles</t>
  </si>
  <si>
    <t>on a 9/9 basis, rather than the 9/12 monthly rate or the annual rate</t>
  </si>
  <si>
    <t>Academic Administrator I - Fiscal Year</t>
  </si>
  <si>
    <t>Academic Administrator II - Fiscal Year</t>
  </si>
  <si>
    <t>Academic Administrator III - Fiscal Year</t>
  </si>
  <si>
    <t>Academic Administrator IV - Fiscal Year</t>
  </si>
  <si>
    <t>Academic Administrator V - Fiscal Year</t>
  </si>
  <si>
    <t>Academic Administrator VI - Fiscal Year</t>
  </si>
  <si>
    <t>Academic Administrator VII - Fiscal Year</t>
  </si>
  <si>
    <t>1/12</t>
  </si>
  <si>
    <t>Librarian</t>
  </si>
  <si>
    <t>Salary Rate</t>
  </si>
  <si>
    <t>1/12 Monthly</t>
  </si>
  <si>
    <t>Hourly</t>
  </si>
  <si>
    <t>Min. % Effort</t>
  </si>
  <si>
    <t>To Meet Threshold</t>
  </si>
  <si>
    <t>Weekly Pay at this %</t>
  </si>
  <si>
    <t>Title Code</t>
  </si>
  <si>
    <t>CTO</t>
  </si>
  <si>
    <t>Salary Scale Table</t>
  </si>
  <si>
    <t>Corresponding NEX TC</t>
  </si>
  <si>
    <t>Corresponding NEX Title</t>
  </si>
  <si>
    <t>0840</t>
  </si>
  <si>
    <t>ACADEMIC COORD I-AY</t>
  </si>
  <si>
    <t>S46</t>
  </si>
  <si>
    <t>0850</t>
  </si>
  <si>
    <t>ACADEMIC COORD I-AY NEX</t>
  </si>
  <si>
    <t>0841</t>
  </si>
  <si>
    <t>ACADEMIC COORD I-FY</t>
  </si>
  <si>
    <t>0851</t>
  </si>
  <si>
    <t>ACADEMIC COORD I-FY NEX</t>
  </si>
  <si>
    <t>0842</t>
  </si>
  <si>
    <t>ACADEMIC COORD II-AY</t>
  </si>
  <si>
    <t>0852</t>
  </si>
  <si>
    <t>ACADEMIC COORD II-AY NEX</t>
  </si>
  <si>
    <t>0843</t>
  </si>
  <si>
    <t>ACADEMIC COORD II-FY</t>
  </si>
  <si>
    <t>0853</t>
  </si>
  <si>
    <t>ACADEMIC COORD II-FY NEX</t>
  </si>
  <si>
    <t>0844</t>
  </si>
  <si>
    <t>ACADEMIC COORD III-AY</t>
  </si>
  <si>
    <t>0854</t>
  </si>
  <si>
    <t>ACADEMIC COORD III-AY NEX</t>
  </si>
  <si>
    <t>0845</t>
  </si>
  <si>
    <t>ACADEMIC COORD III-FY</t>
  </si>
  <si>
    <t>0855</t>
  </si>
  <si>
    <t>ACADEMIC COORD III-FY NEX</t>
  </si>
  <si>
    <t>0877</t>
  </si>
  <si>
    <t>ACT ACADEMIC COORD</t>
  </si>
  <si>
    <t>S44</t>
  </si>
  <si>
    <t>0878</t>
  </si>
  <si>
    <t>ACT ACADEMIC COORD NEX</t>
  </si>
  <si>
    <t>1061</t>
  </si>
  <si>
    <t>ACADEMIC ADMINISTRATOR I</t>
  </si>
  <si>
    <t>S56</t>
  </si>
  <si>
    <t>0961</t>
  </si>
  <si>
    <t>ACADEMIC ADMINISTRATOR I NEX</t>
  </si>
  <si>
    <t>1062</t>
  </si>
  <si>
    <t>ACADEMIC ADMINISTRATOR II</t>
  </si>
  <si>
    <t>0962</t>
  </si>
  <si>
    <t>ACADEMIC ADMINISTRATOR II NEX</t>
  </si>
  <si>
    <t>1063</t>
  </si>
  <si>
    <t>ACADEMIC ADMINISTRATOR III</t>
  </si>
  <si>
    <t>0963</t>
  </si>
  <si>
    <t>ACADEMIC ADMINISTRATOR III NEX</t>
  </si>
  <si>
    <t>1064</t>
  </si>
  <si>
    <t>ACADEMIC ADMINISTRATOR IV</t>
  </si>
  <si>
    <t>0964</t>
  </si>
  <si>
    <t>ACADEMIC ADMINISTRATOR IV NEX</t>
  </si>
  <si>
    <t>1065</t>
  </si>
  <si>
    <t>ACADEMIC ADMINISTRATOR V</t>
  </si>
  <si>
    <t>0965</t>
  </si>
  <si>
    <t>ACADEMIC ADMINISTRATOR V NEX</t>
  </si>
  <si>
    <t>1066</t>
  </si>
  <si>
    <t>ACADEMIC ADMINISTRATOR VI</t>
  </si>
  <si>
    <t>0966</t>
  </si>
  <si>
    <t>ACADEMIC ADMINISTRATOR VI NEX</t>
  </si>
  <si>
    <t>1067</t>
  </si>
  <si>
    <t>ACADEMIC ADMINISTRATOR VII</t>
  </si>
  <si>
    <t>0967</t>
  </si>
  <si>
    <t>ACADEMIC ADMINISTRATOR VII NEX</t>
  </si>
  <si>
    <t>1987</t>
  </si>
  <si>
    <t>RES-FY-B/E/E</t>
  </si>
  <si>
    <t>541</t>
  </si>
  <si>
    <t>1997</t>
  </si>
  <si>
    <t>RES-FY-B/E/E NEX</t>
  </si>
  <si>
    <t>1988</t>
  </si>
  <si>
    <t>ASSOC RES-FY-B/E/E</t>
  </si>
  <si>
    <t>1998</t>
  </si>
  <si>
    <t>ASSOC RES-FY-B/E/E NEX</t>
  </si>
  <si>
    <t>1989</t>
  </si>
  <si>
    <t>ASST RES-FY-B/E/E</t>
  </si>
  <si>
    <t>1999</t>
  </si>
  <si>
    <t>ASST RES-FY-B/E/E NEX</t>
  </si>
  <si>
    <t>3004</t>
  </si>
  <si>
    <t>SPECIALIST AES</t>
  </si>
  <si>
    <t>557</t>
  </si>
  <si>
    <t>3104</t>
  </si>
  <si>
    <t>SPECIALIST AES NEX</t>
  </si>
  <si>
    <t>3014</t>
  </si>
  <si>
    <t>ASSOC SPECIALIST AES</t>
  </si>
  <si>
    <t>3114</t>
  </si>
  <si>
    <t>ASSOC SPECIALIST AES NEX</t>
  </si>
  <si>
    <t>3024</t>
  </si>
  <si>
    <t>ASST SPECIALIST AES</t>
  </si>
  <si>
    <t>3124</t>
  </si>
  <si>
    <t>ASST SPECIALIST AES NEX</t>
  </si>
  <si>
    <t>3200</t>
  </si>
  <si>
    <t>RES-FY</t>
  </si>
  <si>
    <t>3170</t>
  </si>
  <si>
    <t>RES-FY NEX</t>
  </si>
  <si>
    <t>3206</t>
  </si>
  <si>
    <t>RES-SFT</t>
  </si>
  <si>
    <t>3176</t>
  </si>
  <si>
    <t>RES-SFT NEX</t>
  </si>
  <si>
    <t>3208</t>
  </si>
  <si>
    <t>VIS RES</t>
  </si>
  <si>
    <t>543</t>
  </si>
  <si>
    <t>3178</t>
  </si>
  <si>
    <t>VIS RES NEX</t>
  </si>
  <si>
    <t>3210</t>
  </si>
  <si>
    <t>ASSOC RES-FY</t>
  </si>
  <si>
    <t>3180</t>
  </si>
  <si>
    <t>ASSOC RES-FY NEX</t>
  </si>
  <si>
    <t>3216</t>
  </si>
  <si>
    <t>ASSOC RES-SFT</t>
  </si>
  <si>
    <t>3186</t>
  </si>
  <si>
    <t>ASSOC RES-SFT NEX</t>
  </si>
  <si>
    <t>3218</t>
  </si>
  <si>
    <t>VIS ASSOC RES</t>
  </si>
  <si>
    <t>3188</t>
  </si>
  <si>
    <t>VIS ASSOC RES NEX</t>
  </si>
  <si>
    <t>3220</t>
  </si>
  <si>
    <t>ASST RES-FY</t>
  </si>
  <si>
    <t>3190</t>
  </si>
  <si>
    <t>ASST RES-FY NEX</t>
  </si>
  <si>
    <t>3226</t>
  </si>
  <si>
    <t>ASST RES-SFT</t>
  </si>
  <si>
    <t>3196</t>
  </si>
  <si>
    <t>ASST RES-SFT NEX</t>
  </si>
  <si>
    <t>3228</t>
  </si>
  <si>
    <t>VIS ASST RES</t>
  </si>
  <si>
    <t>3198</t>
  </si>
  <si>
    <t>VIS ASST RES NEX</t>
  </si>
  <si>
    <t>3252</t>
  </si>
  <si>
    <t>POSTDOC-EMPLOYEE</t>
  </si>
  <si>
    <t>575</t>
  </si>
  <si>
    <t>3255</t>
  </si>
  <si>
    <t>POSTDOC-EMPLOYEE NEX</t>
  </si>
  <si>
    <t>3256</t>
  </si>
  <si>
    <t>INTRM POSTDOC SCHOLAR-EMPLOYEE</t>
  </si>
  <si>
    <t>3300</t>
  </si>
  <si>
    <t>SPECIALIST</t>
  </si>
  <si>
    <t>551</t>
  </si>
  <si>
    <t>3301</t>
  </si>
  <si>
    <t>SPECIALIST NEX</t>
  </si>
  <si>
    <t>3310</t>
  </si>
  <si>
    <t>ASSOC SPECIALIST</t>
  </si>
  <si>
    <t>3311</t>
  </si>
  <si>
    <t>ASSOC SPECIALIST NEX</t>
  </si>
  <si>
    <t>3320</t>
  </si>
  <si>
    <t>ASST SPECIALIST</t>
  </si>
  <si>
    <t>3321</t>
  </si>
  <si>
    <t>ASST SPECIALIST NEX</t>
  </si>
  <si>
    <t>3330</t>
  </si>
  <si>
    <t>JR SPECIALIST</t>
  </si>
  <si>
    <t>3329</t>
  </si>
  <si>
    <t>JR SPECIALIST NEX</t>
  </si>
  <si>
    <t>3390</t>
  </si>
  <si>
    <t>PROJ SCIENTIST-FY</t>
  </si>
  <si>
    <t>581</t>
  </si>
  <si>
    <t>3490</t>
  </si>
  <si>
    <t>PROJ SCIENTIST-FY NEX</t>
  </si>
  <si>
    <t>3391</t>
  </si>
  <si>
    <t>PROJ SCIENTIST-FY-B/E/E</t>
  </si>
  <si>
    <t>3491</t>
  </si>
  <si>
    <t>PROJ SCIENTIST-FY-B/E/E NEX</t>
  </si>
  <si>
    <t>3392</t>
  </si>
  <si>
    <t>ASSOC PROJ SCIENTIST-FY</t>
  </si>
  <si>
    <t>3492</t>
  </si>
  <si>
    <t>ASSOC PROJ SCIENTIST-FY NEX</t>
  </si>
  <si>
    <t>3393</t>
  </si>
  <si>
    <t>ASSOC PROJ SCIENTIST-FY-B/E/E</t>
  </si>
  <si>
    <t>3493</t>
  </si>
  <si>
    <t>ASSOC PROJ SCNTST-FY-B/E/E NEX</t>
  </si>
  <si>
    <t>3394</t>
  </si>
  <si>
    <t>ASST PROJ SCIENTIST-FY</t>
  </si>
  <si>
    <t>3494</t>
  </si>
  <si>
    <t>ASST PROJ SCIENTIST-FY NEX</t>
  </si>
  <si>
    <t>3395</t>
  </si>
  <si>
    <t>ASST PROJ SCIENTIST-FY-B/E/E</t>
  </si>
  <si>
    <t>3495</t>
  </si>
  <si>
    <t>ASST PROJ SCNTST-FY-B/E/E NEX</t>
  </si>
  <si>
    <t>3396</t>
  </si>
  <si>
    <t>VIS PROJ SCIENTIST</t>
  </si>
  <si>
    <t>583</t>
  </si>
  <si>
    <t>3496</t>
  </si>
  <si>
    <t>VIS PROJ SCIENTIST NEX</t>
  </si>
  <si>
    <t>3397</t>
  </si>
  <si>
    <t>VIS ASSOC PROJ SCIENTIST</t>
  </si>
  <si>
    <t>3497</t>
  </si>
  <si>
    <t>VIS ASSOC PROJ SCIENTIST NEX</t>
  </si>
  <si>
    <t>3398</t>
  </si>
  <si>
    <t>VIS ASST PROJ SCIENTIST</t>
  </si>
  <si>
    <t>3498</t>
  </si>
  <si>
    <t>VIS ASST PROJ SCIENTIST NEX</t>
  </si>
  <si>
    <t>3441</t>
  </si>
  <si>
    <t>COOP EXT ADVISOR</t>
  </si>
  <si>
    <t>728</t>
  </si>
  <si>
    <t>3442</t>
  </si>
  <si>
    <t>COOP EXT ADVISOR NEX</t>
  </si>
  <si>
    <t>3451</t>
  </si>
  <si>
    <t>ASSOC COOP EXT ADVISOR</t>
  </si>
  <si>
    <t>3452</t>
  </si>
  <si>
    <t>ASSOC COOP EXT ADVISOR NEX</t>
  </si>
  <si>
    <t>3461</t>
  </si>
  <si>
    <t>ASST COOP EXT ADVISOR</t>
  </si>
  <si>
    <t>3462</t>
  </si>
  <si>
    <t>ASST COOP EXT ADVISOR NEX</t>
  </si>
  <si>
    <t>3475</t>
  </si>
  <si>
    <t>ASST SPECIALIST COOP EXT</t>
  </si>
  <si>
    <t>729</t>
  </si>
  <si>
    <t>3476</t>
  </si>
  <si>
    <t>ASST SPECIALIST COOP EXT NEX</t>
  </si>
  <si>
    <t>3477</t>
  </si>
  <si>
    <t>ASSOC SPECIALIST COOP EXT</t>
  </si>
  <si>
    <t>3478</t>
  </si>
  <si>
    <t>ASSOC SPECIALIST COOP EXT NEX</t>
  </si>
  <si>
    <t>3479</t>
  </si>
  <si>
    <t>SPECIALIST COOP EXT</t>
  </si>
  <si>
    <t>3480</t>
  </si>
  <si>
    <t>SPECIALIST COOP EXT NEX</t>
  </si>
  <si>
    <t>3520</t>
  </si>
  <si>
    <t>CONTINUING EDUCATOR I</t>
  </si>
  <si>
    <t>825</t>
  </si>
  <si>
    <t>3530</t>
  </si>
  <si>
    <t>CONTINUING EDUCATOR I NEX</t>
  </si>
  <si>
    <t>3521</t>
  </si>
  <si>
    <t>CONTINUING EDUCATOR II</t>
  </si>
  <si>
    <t>3531</t>
  </si>
  <si>
    <t>CONTINUING EDUCATOR II NEX</t>
  </si>
  <si>
    <t>3522</t>
  </si>
  <si>
    <t>CONTINUING EDUCATOR III</t>
  </si>
  <si>
    <t>3532</t>
  </si>
  <si>
    <t>CONTINUING EDUCATOR III NEX</t>
  </si>
  <si>
    <t>3540</t>
  </si>
  <si>
    <t>PROG COORD</t>
  </si>
  <si>
    <t>828</t>
  </si>
  <si>
    <t>3539</t>
  </si>
  <si>
    <t>PROG COORD NEX</t>
  </si>
  <si>
    <t>3580</t>
  </si>
  <si>
    <t>COURSE AUTHOR-UNEX</t>
  </si>
  <si>
    <t>3581</t>
  </si>
  <si>
    <t>COURSE AUTHOR- UNEX NEX</t>
  </si>
  <si>
    <t>3600</t>
  </si>
  <si>
    <t>ASSOC UNIV LIBRARIAN</t>
  </si>
  <si>
    <t>627</t>
  </si>
  <si>
    <t>3601</t>
  </si>
  <si>
    <t>ASSOC UNIV LIBRARIAN NEX</t>
  </si>
  <si>
    <t>3610</t>
  </si>
  <si>
    <t>ASST UNIV LIBRARIAN</t>
  </si>
  <si>
    <t>3611</t>
  </si>
  <si>
    <t>ASST UNIV LIBRARIAN NEX</t>
  </si>
  <si>
    <t>3612</t>
  </si>
  <si>
    <t>LIBRARIAN-CAREER STATUS</t>
  </si>
  <si>
    <t>621</t>
  </si>
  <si>
    <t>3662</t>
  </si>
  <si>
    <t>LIBRARIAN-CAREER STATUS NEX</t>
  </si>
  <si>
    <t>3613</t>
  </si>
  <si>
    <t>LIBRARIAN-POTNTL CAREER STATUS</t>
  </si>
  <si>
    <t>3663</t>
  </si>
  <si>
    <t>LIBRARIAN-POTNTL CAREER NEX</t>
  </si>
  <si>
    <t>3614</t>
  </si>
  <si>
    <t>LIBRARIAN-TEMP STATUS</t>
  </si>
  <si>
    <t>3664</t>
  </si>
  <si>
    <t>LIBRARIAN-TEMP STATUS NEX</t>
  </si>
  <si>
    <t>3615</t>
  </si>
  <si>
    <t>VIS LIBRARIAN</t>
  </si>
  <si>
    <t>623</t>
  </si>
  <si>
    <t>3665</t>
  </si>
  <si>
    <t>VIS LIBRARIAN NEX</t>
  </si>
  <si>
    <t>3616</t>
  </si>
  <si>
    <t>ASSOC LIBRARIAN -CAREER STATUS</t>
  </si>
  <si>
    <t>3666</t>
  </si>
  <si>
    <t>ASSOC LIBRARIAN-CAREER NEX</t>
  </si>
  <si>
    <t>3617</t>
  </si>
  <si>
    <t>ASSOC LIBRARIAN-POTNTL CAREER</t>
  </si>
  <si>
    <t>3667</t>
  </si>
  <si>
    <t>ASSOC LIBRARIAN-POTNTL CAR NEX</t>
  </si>
  <si>
    <t>3618</t>
  </si>
  <si>
    <t>ASSOC LIBRARIAN-TEMP STATUS</t>
  </si>
  <si>
    <t>3668</t>
  </si>
  <si>
    <t>ASSOC LIBRARIAN-TEMP NEX</t>
  </si>
  <si>
    <t>3620</t>
  </si>
  <si>
    <t>ASST LIBRARIAN-CAREER STATUS</t>
  </si>
  <si>
    <t>3670</t>
  </si>
  <si>
    <t>ASST LIBRARIAN-CAREER NEX</t>
  </si>
  <si>
    <t>3621</t>
  </si>
  <si>
    <t>ASST LIBRARIAN-POTNTL CAREER</t>
  </si>
  <si>
    <t>3671</t>
  </si>
  <si>
    <t>ASST LIBRARIAN-POTNTL CAR NEX</t>
  </si>
  <si>
    <t>3622</t>
  </si>
  <si>
    <t>ASST LIBRARIAN-TEMP STATUS</t>
  </si>
  <si>
    <t>3672</t>
  </si>
  <si>
    <t>ASST LIBRARIAN-TEMP STATUS NEX</t>
  </si>
  <si>
    <t>3635</t>
  </si>
  <si>
    <t>LAW LIBRARIAN</t>
  </si>
  <si>
    <t>3636</t>
  </si>
  <si>
    <t>LAW LIBRARIAN NEX</t>
  </si>
  <si>
    <t>3637</t>
  </si>
  <si>
    <t>ASST LAW LIBRARIAN</t>
  </si>
  <si>
    <t>3638</t>
  </si>
  <si>
    <t>ASST LAW LIBRARIAN NEX</t>
  </si>
  <si>
    <t>3639</t>
  </si>
  <si>
    <t>ASSOC LAW LIBRARIAN</t>
  </si>
  <si>
    <t>3640</t>
  </si>
  <si>
    <t>ASSOC LAW LIBRARIAN NEX</t>
  </si>
  <si>
    <t>3802</t>
  </si>
  <si>
    <t>RECALL NON-FACULTY ACAD</t>
  </si>
  <si>
    <t>928</t>
  </si>
  <si>
    <t>3812</t>
  </si>
  <si>
    <t>RECALL NON-FACULTY ACAD NEX</t>
  </si>
  <si>
    <t>None</t>
  </si>
  <si>
    <t>Hourly Rate</t>
  </si>
  <si>
    <t>Non-Exempt</t>
  </si>
  <si>
    <t>Table 34</t>
  </si>
  <si>
    <t>Table 36</t>
  </si>
  <si>
    <t>Fiscal Year Tables</t>
  </si>
  <si>
    <t>Academic Year Tables</t>
  </si>
  <si>
    <t>Asst. Librarian</t>
  </si>
  <si>
    <t>Assoc. Librarian</t>
  </si>
  <si>
    <t>Table 26-A</t>
  </si>
  <si>
    <t>Table 28</t>
  </si>
  <si>
    <t>Table 29</t>
  </si>
  <si>
    <t>Fiscal Year Titles</t>
  </si>
  <si>
    <t>Fiscal Year</t>
  </si>
  <si>
    <t>Academic Year 1/9</t>
  </si>
  <si>
    <t>Weekly Threshold</t>
  </si>
  <si>
    <t>Annual Equiv</t>
  </si>
  <si>
    <t>Monthly Equiv (1/12)</t>
  </si>
  <si>
    <t>Monthly Equiv (1/9)</t>
  </si>
  <si>
    <t>Increment</t>
  </si>
  <si>
    <t>(UC Path Only)</t>
  </si>
  <si>
    <t>Minimum Part-Time</t>
  </si>
  <si>
    <t>Salary Scale</t>
  </si>
  <si>
    <t>Title</t>
  </si>
  <si>
    <t>Min. Part-Time</t>
  </si>
  <si>
    <t>Note:  The rates shown above are effective for Non-Represented Librarians only.</t>
  </si>
  <si>
    <t>Table 23</t>
  </si>
  <si>
    <t>Postdoctoral Scholar - Employee</t>
  </si>
  <si>
    <t>Interim Postdoctoral Scholar - Employee</t>
  </si>
  <si>
    <t>Appointment Step for</t>
  </si>
  <si>
    <t>Postdoctoral Scholar</t>
  </si>
  <si>
    <t>Experience Level</t>
  </si>
  <si>
    <t>For Experience Level</t>
  </si>
  <si>
    <t xml:space="preserve">Minimum Rates Paid </t>
  </si>
  <si>
    <t>Level 1 (12-23 months)</t>
  </si>
  <si>
    <t>Level 2 (24-35 months)</t>
  </si>
  <si>
    <t>Level 3 (36-47 months)</t>
  </si>
  <si>
    <t>Level 4 (48-59 months)</t>
  </si>
  <si>
    <t>Level 0 (  0-11 months)</t>
  </si>
  <si>
    <t>Level 5 (60-71 months)*</t>
  </si>
  <si>
    <t>* Appointment to Postdoctoral Scholar, Experience Level 5, is by exception</t>
  </si>
  <si>
    <t>Note:  These rates are the minimum for the experience level shown.</t>
  </si>
  <si>
    <t>Calculator for rates above the minima shown above</t>
  </si>
  <si>
    <t>Enter Annual Rate</t>
  </si>
  <si>
    <t>Titles Linked to Academic Salary Rate Tables Referenced in This Workbook</t>
  </si>
  <si>
    <t>Annual (Enter Rate)</t>
  </si>
  <si>
    <t>Represented</t>
  </si>
  <si>
    <t>Non-Represented</t>
  </si>
  <si>
    <t>26A/B (Non-Rep./Rep.)</t>
  </si>
  <si>
    <t>Back to Intro</t>
  </si>
  <si>
    <t>26A*</t>
  </si>
  <si>
    <t>Other Academic Titles With Corresponding Non-Exempt Titles</t>
  </si>
  <si>
    <t>UCOP Academic Personnel and Programs</t>
  </si>
  <si>
    <t>Percent Effort Calculations for Department of Labor Exempt/Non-Exempt Thresholds - 2019-20  Academic Salary Tables</t>
  </si>
  <si>
    <r>
      <t xml:space="preserve">For employees subject to the earnings test, FLSA status should be Non-Exempt unless weekly earnings </t>
    </r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 xml:space="preserve"> $684</t>
    </r>
  </si>
  <si>
    <t>Annual Threshold Equivalent:  $35,568</t>
  </si>
  <si>
    <t>Monthly Threshold Equivalent: $2,964</t>
  </si>
  <si>
    <t>The table below shows the minimum percentage of effort at each step that will produce annual earnings  ≥ $35,568.</t>
  </si>
  <si>
    <t>The table below shows the minimum percentage of effort at each step that will produce monthly earnings  ≥ $2,964.</t>
  </si>
  <si>
    <t xml:space="preserve"> ≥ $35,568</t>
  </si>
  <si>
    <t xml:space="preserve"> ≥ $35,568/Yr.</t>
  </si>
  <si>
    <t xml:space="preserve"> ≥ $2,964/Mo.</t>
  </si>
  <si>
    <t>3306</t>
  </si>
  <si>
    <t>VIS SPECIALIST NEX</t>
  </si>
  <si>
    <t>3316</t>
  </si>
  <si>
    <t>VIS ASSOC SPECIALIST NEX</t>
  </si>
  <si>
    <t>3326</t>
  </si>
  <si>
    <t>VIS ASST SPECIALIST NEX</t>
  </si>
  <si>
    <t>3336</t>
  </si>
  <si>
    <t>VIS JR SPECIALIST NEX</t>
  </si>
  <si>
    <t>553</t>
  </si>
  <si>
    <t>3305</t>
  </si>
  <si>
    <t>VIS SPECIALIST</t>
  </si>
  <si>
    <t>3315</t>
  </si>
  <si>
    <t>VIS ASSOC SPECIALIST</t>
  </si>
  <si>
    <t>3325</t>
  </si>
  <si>
    <t>VIS ASST SPECIALIST</t>
  </si>
  <si>
    <t>3335</t>
  </si>
  <si>
    <t>VIS JR SPECIALIST</t>
  </si>
  <si>
    <t>14A</t>
  </si>
  <si>
    <t>1993</t>
  </si>
  <si>
    <t>RES-FY-B/E/E-NON REP</t>
  </si>
  <si>
    <t>1994</t>
  </si>
  <si>
    <t>ASSOC RES-FY-B/E/E-NON REP</t>
  </si>
  <si>
    <t>1995</t>
  </si>
  <si>
    <t>ASST RES-FY-B/E/E-NON REP</t>
  </si>
  <si>
    <t>13A</t>
  </si>
  <si>
    <t>3207</t>
  </si>
  <si>
    <t>RES-FY-NON REP</t>
  </si>
  <si>
    <t>3217</t>
  </si>
  <si>
    <t>ASSOC RES-FY-NON REP</t>
  </si>
  <si>
    <t>3227</t>
  </si>
  <si>
    <t>ASST RES-FY-NON REP</t>
  </si>
  <si>
    <t>3303</t>
  </si>
  <si>
    <t>SPECIALIST NON REP</t>
  </si>
  <si>
    <t>24A</t>
  </si>
  <si>
    <t>3304</t>
  </si>
  <si>
    <t>SPECIALIST NEX NON REP</t>
  </si>
  <si>
    <t>3313</t>
  </si>
  <si>
    <t>ASSOC SPECIALIST NON REP</t>
  </si>
  <si>
    <t>3314</t>
  </si>
  <si>
    <t>ASSOC SPECIALIST NEX NON REP</t>
  </si>
  <si>
    <t>3323</t>
  </si>
  <si>
    <t>ASST SPECIALIST NON REP</t>
  </si>
  <si>
    <t>3324</t>
  </si>
  <si>
    <t>ASST SPECIALIST NEX NON REP</t>
  </si>
  <si>
    <t>3333</t>
  </si>
  <si>
    <t>JR SPECIALIST NON REP</t>
  </si>
  <si>
    <t>3334</t>
  </si>
  <si>
    <t>JR SPECIALIST NEX NON REP</t>
  </si>
  <si>
    <t>37A</t>
  </si>
  <si>
    <t>38A</t>
  </si>
  <si>
    <t>3403</t>
  </si>
  <si>
    <t>PROJ SCIENTIST-FY NON REP</t>
  </si>
  <si>
    <t>3404</t>
  </si>
  <si>
    <t>PROJ SCI-FY-B/E/E NON REP</t>
  </si>
  <si>
    <t>3405</t>
  </si>
  <si>
    <t>ASSOC PROJ SCI-FY NON REP</t>
  </si>
  <si>
    <t>3406</t>
  </si>
  <si>
    <t>ASSOC PROJ SCI-FY-BEE NON REP</t>
  </si>
  <si>
    <t>3407</t>
  </si>
  <si>
    <t>ASST PROJ SCI-FY NON REP</t>
  </si>
  <si>
    <t>3408</t>
  </si>
  <si>
    <t>ASST PROJ SCI-FY-B/E/E NON REP</t>
  </si>
  <si>
    <t>14B</t>
  </si>
  <si>
    <t>13B</t>
  </si>
  <si>
    <t>24A*</t>
  </si>
  <si>
    <t>13A*</t>
  </si>
  <si>
    <t>24B</t>
  </si>
  <si>
    <t>37A*</t>
  </si>
  <si>
    <t>37B</t>
  </si>
  <si>
    <t>38B</t>
  </si>
  <si>
    <t>Table 13A</t>
  </si>
  <si>
    <t>Non-Represented Professional Research Series - Fiscal Year</t>
  </si>
  <si>
    <t>Table 13B</t>
  </si>
  <si>
    <t>Represented Professional Research Series - Fiscal Year</t>
  </si>
  <si>
    <t>Table 14A</t>
  </si>
  <si>
    <t>Non-Represented Professional Research Series - Fiscal Year - Business/Economics/Engineering</t>
  </si>
  <si>
    <t>Table 14B</t>
  </si>
  <si>
    <t>Represented Professional Research Series - Fiscal Year - Business/Economics/Engineering</t>
  </si>
  <si>
    <t>Postdoctoral Scholar Experience-Based Salary/Stipend Minimum Rates Effective 12/1/2018</t>
  </si>
  <si>
    <t>Table 24A</t>
  </si>
  <si>
    <t>Non-Represented Specialist Series - Fiscal Year</t>
  </si>
  <si>
    <t>Table 24B</t>
  </si>
  <si>
    <t>Represented Specialist Series - Fiscal Year</t>
  </si>
  <si>
    <t>Represented Librarian Scale Effective 7/1/2019</t>
  </si>
  <si>
    <t>Table 26-B</t>
  </si>
  <si>
    <t>Table 37A</t>
  </si>
  <si>
    <t>Non-Represented Project (e.g., Scientist) Series - Fiscal Year</t>
  </si>
  <si>
    <t>Table 37B</t>
  </si>
  <si>
    <t>Represented Project (e.g., Scientist) Series - Fiscal Year</t>
  </si>
  <si>
    <t>Table 38A</t>
  </si>
  <si>
    <t>Non-Represented Project (e.g., Scientist) Series - Fiscal Year - Business/Economics/Engineering</t>
  </si>
  <si>
    <t>Table 38B</t>
  </si>
  <si>
    <t>Represented Project (e.g., Scientist) Series - Fiscal Year - Business/Economics/Engineering</t>
  </si>
  <si>
    <t>Updated 11/1/2019</t>
  </si>
  <si>
    <t>Scales Effective 7/1/2019 - Threshold Effective 1/1/2020</t>
  </si>
  <si>
    <t>COORD PUBLIC PROG VIII NON REP</t>
  </si>
  <si>
    <t>COORD PUBLIC PROG VII NON REP</t>
  </si>
  <si>
    <t>COORD PUBLIC PROG VI NON REP</t>
  </si>
  <si>
    <t>COORD PUBLIC PROG V NON REP</t>
  </si>
  <si>
    <t>COORD PUBLIC PROG IV NON REP</t>
  </si>
  <si>
    <t>COORD PUBLIC PROG III NON REP</t>
  </si>
  <si>
    <t>COORD PUBLIC PROG II NON REP</t>
  </si>
  <si>
    <t>COORD PUBLIC PROG I NON REP</t>
  </si>
  <si>
    <t>COORD OF PUBLIC PROG VIII NEX</t>
  </si>
  <si>
    <t>COORD OF PUBLIC PROG VII NEX</t>
  </si>
  <si>
    <t>COORD OF PUBLIC PROG VI NEX</t>
  </si>
  <si>
    <t>COORD OF PUBLIC PROG V NEX</t>
  </si>
  <si>
    <t>COORD OF PUBLIC PROG IV NEX</t>
  </si>
  <si>
    <t>COORD OF PUBLIC PROG III NEX</t>
  </si>
  <si>
    <t>COORD OF PUBLIC PROG II NEX</t>
  </si>
  <si>
    <t>COORD OF PUBLIC PROG I NEX</t>
  </si>
  <si>
    <t>30A</t>
  </si>
  <si>
    <t>I</t>
  </si>
  <si>
    <t>Non-Exempt Hourly Rate</t>
  </si>
  <si>
    <t>II</t>
  </si>
  <si>
    <t>III</t>
  </si>
  <si>
    <t>IV</t>
  </si>
  <si>
    <t>V</t>
  </si>
  <si>
    <t>VI</t>
  </si>
  <si>
    <t>VII</t>
  </si>
  <si>
    <t>VIII</t>
  </si>
  <si>
    <t>Table 30A</t>
  </si>
  <si>
    <t>Non-Represented Coordinator of Public Programs - Fiscal Year</t>
  </si>
  <si>
    <t>Minimum Part-Time % Effort  ≥ $35,568</t>
  </si>
  <si>
    <t>Subtable/Notes, if Applicable</t>
  </si>
  <si>
    <t>Update to appropriate Employee Relations Code/ Union Code to 99</t>
  </si>
  <si>
    <t>COORD PUBLIC PROG</t>
  </si>
  <si>
    <t>ASSOC COORD PUBLIC PROG</t>
  </si>
  <si>
    <t>ASST COORD PUBLIC PROG</t>
  </si>
  <si>
    <t>30B</t>
  </si>
  <si>
    <t>N/A</t>
  </si>
  <si>
    <t>For UCPath locations, select appropriate NEX grade in salary plan.</t>
  </si>
  <si>
    <t>Table 30B</t>
  </si>
  <si>
    <t>CPP</t>
  </si>
  <si>
    <t>Represented Coordinator of Public Programs (CPP) - Fiscal Year</t>
  </si>
  <si>
    <r>
      <t>Scales Effective 7/1/2019 (</t>
    </r>
    <r>
      <rPr>
        <b/>
        <i/>
        <sz val="12"/>
        <color rgb="FFFF0000"/>
        <rFont val="Calibri"/>
        <family val="2"/>
        <scheme val="minor"/>
      </rPr>
      <t>unless otherwise noted</t>
    </r>
    <r>
      <rPr>
        <b/>
        <sz val="12"/>
        <color rgb="FFFF0000"/>
        <rFont val="Calibri"/>
        <family val="2"/>
        <scheme val="minor"/>
      </rPr>
      <t>) - Threshold Effective 1/1/2020</t>
    </r>
  </si>
  <si>
    <t>Scales and Threshold Effective 1/1/2020</t>
  </si>
  <si>
    <t xml:space="preserve">The calculator below may be used for salary rates not on one of the salary scale tables, such as base rates that include off-scale amounts or negotiated rates.  </t>
  </si>
  <si>
    <t xml:space="preserve">* Salary rates for visiting titles are negotiated and are not tied to a salary scale. The Salary Scale Tables provided in these worksheets are for assistance only when determining potential FLSA status for visitors who are paid on a salary scale. Negotiated rates can be entered into the calculator above, as it is designed for salary rates not on one of the salary scale tables. </t>
  </si>
  <si>
    <t>Represented Librarian Series - Fiscal Year</t>
  </si>
  <si>
    <t>Non-Represented Librarian Series -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</si>
</sst>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;@"/>
    <numFmt numFmtId="165" formatCode="&quot;$&quot;#,##0"/>
    <numFmt numFmtId="166" formatCode="&quot;$&quot;#,##0.00"/>
    <numFmt numFmtId="167" formatCode="m/d/yy;@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0" fontId="0" fillId="0" borderId="0" xfId="35" applyNumberFormat="1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/>
    <xf numFmtId="166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35" applyFont="1"/>
    <xf numFmtId="166" fontId="0" fillId="0" borderId="0" xfId="0" applyNumberFormat="1" applyAlignment="1">
      <alignment horizontal="right" indent="2"/>
    </xf>
    <xf numFmtId="0" fontId="5" fillId="0" borderId="0" xfId="0" applyFont="1" applyBorder="1" applyAlignment="1">
      <alignment horizontal="right" indent="2"/>
    </xf>
    <xf numFmtId="0" fontId="5" fillId="0" borderId="0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65" fontId="0" fillId="0" borderId="0" xfId="0" applyNumberFormat="1" applyAlignment="1">
      <alignment horizontal="right" indent="2"/>
    </xf>
    <xf numFmtId="10" fontId="0" fillId="0" borderId="0" xfId="0" applyNumberFormat="1" applyAlignment="1">
      <alignment horizontal="right" indent="2"/>
    </xf>
    <xf numFmtId="0" fontId="0" fillId="0" borderId="0" xfId="0" applyAlignment="1">
      <alignment horizontal="right" indent="2"/>
    </xf>
    <xf numFmtId="165" fontId="0" fillId="0" borderId="0" xfId="0" applyNumberFormat="1" applyFill="1" applyAlignment="1">
      <alignment horizontal="right" indent="2"/>
    </xf>
    <xf numFmtId="10" fontId="0" fillId="0" borderId="0" xfId="0" applyNumberFormat="1" applyFill="1" applyAlignment="1">
      <alignment horizontal="right" indent="2"/>
    </xf>
    <xf numFmtId="0" fontId="0" fillId="0" borderId="0" xfId="0" applyFill="1" applyAlignment="1">
      <alignment horizontal="right" indent="3"/>
    </xf>
    <xf numFmtId="0" fontId="0" fillId="0" borderId="0" xfId="0" applyAlignment="1">
      <alignment horizontal="right" indent="3"/>
    </xf>
    <xf numFmtId="166" fontId="0" fillId="0" borderId="0" xfId="0" applyNumberFormat="1" applyBorder="1" applyAlignment="1" applyProtection="1">
      <alignment horizontal="right" indent="8"/>
      <protection locked="0"/>
    </xf>
    <xf numFmtId="166" fontId="0" fillId="0" borderId="2" xfId="0" applyNumberFormat="1" applyBorder="1" applyAlignment="1" applyProtection="1">
      <alignment horizontal="right" indent="2"/>
      <protection locked="0"/>
    </xf>
    <xf numFmtId="10" fontId="7" fillId="0" borderId="4" xfId="35" applyNumberFormat="1" applyFont="1" applyBorder="1" applyAlignment="1" applyProtection="1">
      <alignment horizontal="right" indent="2"/>
      <protection locked="0"/>
    </xf>
    <xf numFmtId="166" fontId="0" fillId="0" borderId="0" xfId="0" applyNumberFormat="1" applyAlignment="1" applyProtection="1">
      <alignment horizontal="right" indent="1"/>
      <protection locked="0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0" applyNumberFormat="1" applyBorder="1" applyAlignment="1" applyProtection="1">
      <alignment horizontal="right" indent="2"/>
    </xf>
    <xf numFmtId="166" fontId="0" fillId="0" borderId="2" xfId="0" applyNumberFormat="1" applyBorder="1" applyAlignment="1" applyProtection="1">
      <alignment horizontal="right" indent="2"/>
    </xf>
    <xf numFmtId="10" fontId="7" fillId="0" borderId="4" xfId="35" applyNumberFormat="1" applyFont="1" applyBorder="1" applyAlignment="1" applyProtection="1">
      <alignment horizontal="right" indent="2"/>
    </xf>
    <xf numFmtId="166" fontId="0" fillId="0" borderId="0" xfId="0" applyNumberFormat="1" applyAlignment="1" applyProtection="1">
      <alignment horizontal="left" indent="2"/>
    </xf>
    <xf numFmtId="0" fontId="2" fillId="0" borderId="0" xfId="37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right" indent="2"/>
      <protection locked="0"/>
    </xf>
    <xf numFmtId="0" fontId="5" fillId="0" borderId="0" xfId="0" applyFont="1" applyBorder="1" applyAlignment="1" applyProtection="1">
      <alignment horizontal="center"/>
      <protection locked="0"/>
    </xf>
    <xf numFmtId="10" fontId="5" fillId="0" borderId="2" xfId="0" applyNumberFormat="1" applyFont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right" indent="1"/>
      <protection locked="0"/>
    </xf>
    <xf numFmtId="0" fontId="11" fillId="0" borderId="0" xfId="0" applyFont="1" applyProtection="1">
      <protection locked="0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37" applyAlignment="1" applyProtection="1">
      <alignment horizontal="left"/>
      <protection locked="0"/>
    </xf>
    <xf numFmtId="165" fontId="0" fillId="2" borderId="0" xfId="0" applyNumberFormat="1" applyFill="1" applyBorder="1" applyAlignment="1" applyProtection="1">
      <alignment horizontal="right" indent="1"/>
      <protection locked="0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 applyProtection="1">
      <alignment horizontal="left"/>
      <protection locked="0"/>
    </xf>
    <xf numFmtId="0" fontId="2" fillId="0" borderId="0" xfId="37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2" fillId="0" borderId="0" xfId="37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Alignment="1"/>
    <xf numFmtId="165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quotePrefix="1"/>
    <xf numFmtId="0" fontId="0" fillId="0" borderId="0" xfId="0" applyFill="1" applyAlignment="1">
      <alignment horizontal="center"/>
    </xf>
    <xf numFmtId="166" fontId="0" fillId="0" borderId="0" xfId="38" applyNumberFormat="1" applyFont="1" applyFill="1" applyAlignment="1">
      <alignment horizontal="center"/>
    </xf>
    <xf numFmtId="0" fontId="7" fillId="0" borderId="0" xfId="0" applyFont="1" applyFill="1"/>
    <xf numFmtId="14" fontId="7" fillId="0" borderId="0" xfId="0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166" fontId="0" fillId="0" borderId="0" xfId="0" applyNumberFormat="1" applyAlignment="1"/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39">
    <cellStyle name="Currency" xfId="38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7" builtinId="8"/>
    <cellStyle name="Normal" xfId="0" builtinId="0"/>
    <cellStyle name="Normal 2" xfId="36"/>
    <cellStyle name="Percent" xfId="3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56" zoomScale="112" zoomScaleNormal="112" workbookViewId="0">
      <selection activeCell="A7" sqref="A7"/>
    </sheetView>
  </sheetViews>
  <sheetFormatPr defaultRowHeight="15.75" x14ac:dyDescent="0.25"/>
  <cols>
    <col min="1" max="1" width="12" style="59" customWidth="1"/>
    <col min="2" max="2" width="33.375" style="59" customWidth="1"/>
    <col min="3" max="3" width="16.625" style="59" customWidth="1"/>
    <col min="4" max="4" width="19.875" style="59" customWidth="1"/>
    <col min="5" max="5" width="13.75" style="59" customWidth="1"/>
    <col min="6" max="6" width="31.5" style="59" bestFit="1" customWidth="1"/>
    <col min="7" max="7" width="15.5" style="59" bestFit="1" customWidth="1"/>
    <col min="8" max="8" width="12" style="59" bestFit="1" customWidth="1"/>
    <col min="9" max="16384" width="9" style="59"/>
  </cols>
  <sheetData>
    <row r="1" spans="1:6" x14ac:dyDescent="0.25">
      <c r="A1" s="58" t="str">
        <f>'Template Copy'!A1</f>
        <v>Percent Effort Calculations for Department of Labor Exempt/Non-Exempt Thresholds - 2019-20  Academic Salary Tables</v>
      </c>
      <c r="F1" s="60"/>
    </row>
    <row r="2" spans="1:6" x14ac:dyDescent="0.25">
      <c r="A2" s="19" t="s">
        <v>542</v>
      </c>
      <c r="F2" s="60"/>
    </row>
    <row r="3" spans="1:6" x14ac:dyDescent="0.25">
      <c r="A3" s="59" t="str">
        <f>'Template Copy'!A3</f>
        <v>For employees subject to the earnings test, FLSA status should be Non-Exempt unless weekly earnings ≥ $684</v>
      </c>
      <c r="F3" s="60"/>
    </row>
    <row r="4" spans="1:6" x14ac:dyDescent="0.25">
      <c r="A4" s="59" t="str">
        <f>'Template Copy'!A4</f>
        <v>Annual Threshold Equivalent:  $35,568</v>
      </c>
      <c r="F4" s="60"/>
    </row>
    <row r="5" spans="1:6" x14ac:dyDescent="0.25">
      <c r="A5" s="59" t="str">
        <f>'Template Copy'!A5</f>
        <v>Monthly Threshold Equivalent: $2,964</v>
      </c>
      <c r="F5" s="60"/>
    </row>
    <row r="6" spans="1:6" x14ac:dyDescent="0.25">
      <c r="F6" s="60"/>
    </row>
    <row r="7" spans="1:6" x14ac:dyDescent="0.25">
      <c r="A7" s="59" t="s">
        <v>544</v>
      </c>
      <c r="F7" s="60"/>
    </row>
    <row r="8" spans="1:6" x14ac:dyDescent="0.25">
      <c r="F8" s="61"/>
    </row>
    <row r="9" spans="1:6" x14ac:dyDescent="0.25">
      <c r="B9" s="58" t="s">
        <v>357</v>
      </c>
      <c r="F9" s="61"/>
    </row>
    <row r="10" spans="1:6" ht="31.5" x14ac:dyDescent="0.25">
      <c r="B10" s="97" t="s">
        <v>34</v>
      </c>
      <c r="C10" s="97"/>
      <c r="D10" s="98"/>
      <c r="E10" s="62" t="s">
        <v>38</v>
      </c>
    </row>
    <row r="11" spans="1:6" x14ac:dyDescent="0.25">
      <c r="B11" s="63" t="s">
        <v>390</v>
      </c>
      <c r="C11" s="64" t="s">
        <v>35</v>
      </c>
      <c r="D11" s="65" t="s">
        <v>36</v>
      </c>
      <c r="E11" s="66" t="s">
        <v>37</v>
      </c>
      <c r="F11" s="58" t="s">
        <v>39</v>
      </c>
    </row>
    <row r="12" spans="1:6" x14ac:dyDescent="0.25">
      <c r="B12" s="75">
        <v>100000</v>
      </c>
      <c r="C12" s="53">
        <f>ROUND(B12/12,2)</f>
        <v>8333.33</v>
      </c>
      <c r="D12" s="54">
        <f>ROUND(B12/2088,2)</f>
        <v>47.89</v>
      </c>
      <c r="E12" s="55">
        <f>'Template Copy'!$B$12/B12</f>
        <v>0.35568</v>
      </c>
      <c r="F12" s="56">
        <f>B12*E12/52</f>
        <v>684</v>
      </c>
    </row>
    <row r="13" spans="1:6" x14ac:dyDescent="0.25">
      <c r="B13" s="67"/>
      <c r="C13" s="37"/>
      <c r="D13" s="38"/>
      <c r="E13" s="39"/>
      <c r="F13" s="40"/>
    </row>
    <row r="16" spans="1:6" ht="18.75" x14ac:dyDescent="0.3">
      <c r="A16" s="68" t="s">
        <v>389</v>
      </c>
    </row>
    <row r="18" spans="1:9" ht="26.25" x14ac:dyDescent="0.25">
      <c r="A18" s="69" t="s">
        <v>40</v>
      </c>
      <c r="B18" s="70" t="s">
        <v>368</v>
      </c>
      <c r="C18" s="70" t="s">
        <v>41</v>
      </c>
      <c r="D18" s="70" t="s">
        <v>42</v>
      </c>
      <c r="E18" s="71" t="s">
        <v>43</v>
      </c>
      <c r="F18" s="72" t="s">
        <v>44</v>
      </c>
      <c r="G18" s="99" t="s">
        <v>531</v>
      </c>
      <c r="H18" s="99"/>
    </row>
    <row r="19" spans="1:9" x14ac:dyDescent="0.25">
      <c r="A19" s="78" t="s">
        <v>50</v>
      </c>
      <c r="B19" s="78" t="s">
        <v>51</v>
      </c>
      <c r="C19" s="78" t="s">
        <v>47</v>
      </c>
      <c r="D19" s="79">
        <v>36</v>
      </c>
      <c r="E19" s="80" t="s">
        <v>52</v>
      </c>
      <c r="F19" s="80" t="s">
        <v>53</v>
      </c>
      <c r="G19" s="80"/>
      <c r="H19" s="80"/>
      <c r="I19" s="80"/>
    </row>
    <row r="20" spans="1:9" x14ac:dyDescent="0.25">
      <c r="A20" s="78" t="s">
        <v>58</v>
      </c>
      <c r="B20" s="78" t="s">
        <v>59</v>
      </c>
      <c r="C20" s="78" t="s">
        <v>47</v>
      </c>
      <c r="D20" s="79">
        <v>36</v>
      </c>
      <c r="E20" s="80" t="s">
        <v>60</v>
      </c>
      <c r="F20" s="80" t="s">
        <v>61</v>
      </c>
      <c r="G20" s="80"/>
      <c r="H20" s="80"/>
      <c r="I20" s="80"/>
    </row>
    <row r="21" spans="1:9" x14ac:dyDescent="0.25">
      <c r="A21" s="78" t="s">
        <v>66</v>
      </c>
      <c r="B21" s="78" t="s">
        <v>67</v>
      </c>
      <c r="C21" s="78" t="s">
        <v>47</v>
      </c>
      <c r="D21" s="79">
        <v>36</v>
      </c>
      <c r="E21" s="80" t="s">
        <v>68</v>
      </c>
      <c r="F21" s="80" t="s">
        <v>69</v>
      </c>
      <c r="G21" s="80"/>
      <c r="H21" s="80"/>
      <c r="I21" s="80"/>
    </row>
    <row r="22" spans="1:9" x14ac:dyDescent="0.25">
      <c r="A22" s="78" t="s">
        <v>75</v>
      </c>
      <c r="B22" s="78" t="s">
        <v>76</v>
      </c>
      <c r="C22" s="78" t="s">
        <v>77</v>
      </c>
      <c r="D22" s="79">
        <v>34</v>
      </c>
      <c r="E22" s="80" t="s">
        <v>78</v>
      </c>
      <c r="F22" s="80" t="s">
        <v>79</v>
      </c>
      <c r="G22" s="80"/>
      <c r="H22" s="80"/>
      <c r="I22" s="80"/>
    </row>
    <row r="23" spans="1:9" x14ac:dyDescent="0.25">
      <c r="A23" s="78" t="s">
        <v>80</v>
      </c>
      <c r="B23" s="78" t="s">
        <v>81</v>
      </c>
      <c r="C23" s="78" t="s">
        <v>77</v>
      </c>
      <c r="D23" s="79">
        <v>34</v>
      </c>
      <c r="E23" s="80" t="s">
        <v>82</v>
      </c>
      <c r="F23" s="80" t="s">
        <v>83</v>
      </c>
      <c r="G23" s="80"/>
      <c r="H23" s="80"/>
      <c r="I23" s="80"/>
    </row>
    <row r="24" spans="1:9" x14ac:dyDescent="0.25">
      <c r="A24" s="78" t="s">
        <v>84</v>
      </c>
      <c r="B24" s="78" t="s">
        <v>85</v>
      </c>
      <c r="C24" s="78" t="s">
        <v>77</v>
      </c>
      <c r="D24" s="79">
        <v>34</v>
      </c>
      <c r="E24" s="80" t="s">
        <v>86</v>
      </c>
      <c r="F24" s="80" t="s">
        <v>87</v>
      </c>
      <c r="G24" s="80"/>
      <c r="H24" s="80"/>
      <c r="I24" s="80"/>
    </row>
    <row r="25" spans="1:9" x14ac:dyDescent="0.25">
      <c r="A25" s="78" t="s">
        <v>88</v>
      </c>
      <c r="B25" s="78" t="s">
        <v>89</v>
      </c>
      <c r="C25" s="78" t="s">
        <v>77</v>
      </c>
      <c r="D25" s="79">
        <v>34</v>
      </c>
      <c r="E25" s="80" t="s">
        <v>90</v>
      </c>
      <c r="F25" s="80" t="s">
        <v>91</v>
      </c>
      <c r="G25" s="80"/>
      <c r="H25" s="80"/>
      <c r="I25" s="80"/>
    </row>
    <row r="26" spans="1:9" x14ac:dyDescent="0.25">
      <c r="A26" s="78" t="s">
        <v>92</v>
      </c>
      <c r="B26" s="78" t="s">
        <v>93</v>
      </c>
      <c r="C26" s="78" t="s">
        <v>77</v>
      </c>
      <c r="D26" s="79">
        <v>34</v>
      </c>
      <c r="E26" s="80" t="s">
        <v>94</v>
      </c>
      <c r="F26" s="80" t="s">
        <v>95</v>
      </c>
      <c r="G26" s="80"/>
      <c r="H26" s="80"/>
      <c r="I26" s="80"/>
    </row>
    <row r="27" spans="1:9" x14ac:dyDescent="0.25">
      <c r="A27" s="78" t="s">
        <v>96</v>
      </c>
      <c r="B27" s="78" t="s">
        <v>97</v>
      </c>
      <c r="C27" s="78" t="s">
        <v>77</v>
      </c>
      <c r="D27" s="79">
        <v>34</v>
      </c>
      <c r="E27" s="80" t="s">
        <v>98</v>
      </c>
      <c r="F27" s="80" t="s">
        <v>99</v>
      </c>
      <c r="G27" s="80"/>
      <c r="H27" s="80"/>
      <c r="I27" s="80"/>
    </row>
    <row r="28" spans="1:9" x14ac:dyDescent="0.25">
      <c r="A28" s="78" t="s">
        <v>100</v>
      </c>
      <c r="B28" s="78" t="s">
        <v>101</v>
      </c>
      <c r="C28" s="78" t="s">
        <v>77</v>
      </c>
      <c r="D28" s="79">
        <v>34</v>
      </c>
      <c r="E28" s="80" t="s">
        <v>102</v>
      </c>
      <c r="F28" s="80" t="s">
        <v>103</v>
      </c>
      <c r="G28" s="80"/>
      <c r="H28" s="80"/>
      <c r="I28" s="80"/>
    </row>
    <row r="29" spans="1:9" x14ac:dyDescent="0.25">
      <c r="A29" s="78" t="s">
        <v>104</v>
      </c>
      <c r="B29" s="78" t="s">
        <v>105</v>
      </c>
      <c r="C29" s="78" t="s">
        <v>106</v>
      </c>
      <c r="D29" s="74" t="s">
        <v>469</v>
      </c>
      <c r="E29" s="80" t="s">
        <v>107</v>
      </c>
      <c r="F29" s="80" t="s">
        <v>108</v>
      </c>
      <c r="G29" s="80"/>
      <c r="H29" s="80"/>
      <c r="I29" s="80"/>
    </row>
    <row r="30" spans="1:9" x14ac:dyDescent="0.25">
      <c r="A30" s="78" t="s">
        <v>109</v>
      </c>
      <c r="B30" s="78" t="s">
        <v>110</v>
      </c>
      <c r="C30" s="78" t="s">
        <v>106</v>
      </c>
      <c r="D30" s="74" t="s">
        <v>469</v>
      </c>
      <c r="E30" s="80" t="s">
        <v>111</v>
      </c>
      <c r="F30" s="80" t="s">
        <v>112</v>
      </c>
      <c r="G30" s="80"/>
      <c r="H30" s="80"/>
      <c r="I30" s="80"/>
    </row>
    <row r="31" spans="1:9" x14ac:dyDescent="0.25">
      <c r="A31" s="78" t="s">
        <v>113</v>
      </c>
      <c r="B31" s="78" t="s">
        <v>114</v>
      </c>
      <c r="C31" s="78" t="s">
        <v>106</v>
      </c>
      <c r="D31" s="74" t="s">
        <v>469</v>
      </c>
      <c r="E31" s="80" t="s">
        <v>115</v>
      </c>
      <c r="F31" s="80" t="s">
        <v>116</v>
      </c>
      <c r="G31" s="80"/>
      <c r="H31" s="80"/>
      <c r="I31" s="80"/>
    </row>
    <row r="32" spans="1:9" x14ac:dyDescent="0.25">
      <c r="A32" s="78" t="s">
        <v>425</v>
      </c>
      <c r="B32" s="78" t="s">
        <v>426</v>
      </c>
      <c r="C32" s="78" t="s">
        <v>106</v>
      </c>
      <c r="D32" s="74" t="s">
        <v>424</v>
      </c>
      <c r="E32" s="80" t="s">
        <v>107</v>
      </c>
      <c r="F32" s="80" t="s">
        <v>108</v>
      </c>
      <c r="G32" s="80"/>
      <c r="H32" s="80"/>
      <c r="I32" s="80"/>
    </row>
    <row r="33" spans="1:10" x14ac:dyDescent="0.25">
      <c r="A33" s="78" t="s">
        <v>427</v>
      </c>
      <c r="B33" s="78" t="s">
        <v>428</v>
      </c>
      <c r="C33" s="78" t="s">
        <v>106</v>
      </c>
      <c r="D33" s="74" t="s">
        <v>424</v>
      </c>
      <c r="E33" s="80" t="s">
        <v>111</v>
      </c>
      <c r="F33" s="80" t="s">
        <v>112</v>
      </c>
      <c r="G33" s="80"/>
      <c r="H33" s="80"/>
      <c r="I33" s="80"/>
    </row>
    <row r="34" spans="1:10" x14ac:dyDescent="0.25">
      <c r="A34" s="78" t="s">
        <v>429</v>
      </c>
      <c r="B34" s="78" t="s">
        <v>430</v>
      </c>
      <c r="C34" s="78" t="s">
        <v>106</v>
      </c>
      <c r="D34" s="74" t="s">
        <v>424</v>
      </c>
      <c r="E34" s="80" t="s">
        <v>115</v>
      </c>
      <c r="F34" s="80" t="s">
        <v>116</v>
      </c>
      <c r="G34" s="80"/>
      <c r="H34" s="80"/>
      <c r="I34" s="80"/>
    </row>
    <row r="35" spans="1:10" x14ac:dyDescent="0.25">
      <c r="A35" s="78" t="s">
        <v>117</v>
      </c>
      <c r="B35" s="78" t="s">
        <v>118</v>
      </c>
      <c r="C35" s="78" t="s">
        <v>119</v>
      </c>
      <c r="D35" s="74" t="s">
        <v>440</v>
      </c>
      <c r="E35" s="80" t="s">
        <v>120</v>
      </c>
      <c r="F35" s="80" t="s">
        <v>121</v>
      </c>
      <c r="G35" s="80"/>
      <c r="H35" s="80"/>
      <c r="I35" s="80"/>
    </row>
    <row r="36" spans="1:10" x14ac:dyDescent="0.25">
      <c r="A36" s="78" t="s">
        <v>122</v>
      </c>
      <c r="B36" s="78" t="s">
        <v>123</v>
      </c>
      <c r="C36" s="78" t="s">
        <v>119</v>
      </c>
      <c r="D36" s="74" t="s">
        <v>440</v>
      </c>
      <c r="E36" s="80" t="s">
        <v>124</v>
      </c>
      <c r="F36" s="80" t="s">
        <v>125</v>
      </c>
      <c r="G36" s="80"/>
      <c r="H36" s="80"/>
      <c r="I36" s="80"/>
    </row>
    <row r="37" spans="1:10" x14ac:dyDescent="0.25">
      <c r="A37" s="78" t="s">
        <v>126</v>
      </c>
      <c r="B37" s="78" t="s">
        <v>127</v>
      </c>
      <c r="C37" s="78" t="s">
        <v>119</v>
      </c>
      <c r="D37" s="74" t="s">
        <v>440</v>
      </c>
      <c r="E37" s="80" t="s">
        <v>128</v>
      </c>
      <c r="F37" s="80" t="s">
        <v>129</v>
      </c>
      <c r="G37" s="80"/>
      <c r="H37" s="80"/>
      <c r="I37" s="80"/>
    </row>
    <row r="38" spans="1:10" x14ac:dyDescent="0.25">
      <c r="A38" s="78" t="s">
        <v>130</v>
      </c>
      <c r="B38" s="78" t="s">
        <v>131</v>
      </c>
      <c r="C38" s="78" t="s">
        <v>106</v>
      </c>
      <c r="D38" s="74" t="s">
        <v>470</v>
      </c>
      <c r="E38" s="80" t="s">
        <v>132</v>
      </c>
      <c r="F38" s="80" t="s">
        <v>133</v>
      </c>
      <c r="G38" s="78"/>
      <c r="H38" s="80"/>
      <c r="I38" s="80"/>
    </row>
    <row r="39" spans="1:10" x14ac:dyDescent="0.25">
      <c r="A39" s="78" t="s">
        <v>432</v>
      </c>
      <c r="B39" s="78" t="s">
        <v>433</v>
      </c>
      <c r="C39" s="78" t="s">
        <v>106</v>
      </c>
      <c r="D39" s="74" t="s">
        <v>431</v>
      </c>
      <c r="E39" s="80" t="s">
        <v>132</v>
      </c>
      <c r="F39" s="80" t="s">
        <v>133</v>
      </c>
      <c r="G39" s="80"/>
      <c r="H39" s="80"/>
      <c r="I39" s="80"/>
    </row>
    <row r="40" spans="1:10" x14ac:dyDescent="0.25">
      <c r="A40" s="78" t="s">
        <v>138</v>
      </c>
      <c r="B40" s="78" t="s">
        <v>139</v>
      </c>
      <c r="C40" s="78" t="s">
        <v>140</v>
      </c>
      <c r="D40" s="74" t="s">
        <v>472</v>
      </c>
      <c r="E40" s="80" t="s">
        <v>141</v>
      </c>
      <c r="F40" s="80" t="s">
        <v>142</v>
      </c>
      <c r="G40" s="80"/>
      <c r="H40" s="80"/>
      <c r="I40" s="80"/>
    </row>
    <row r="41" spans="1:10" x14ac:dyDescent="0.25">
      <c r="A41" s="78" t="s">
        <v>143</v>
      </c>
      <c r="B41" s="78" t="s">
        <v>144</v>
      </c>
      <c r="C41" s="78" t="s">
        <v>106</v>
      </c>
      <c r="D41" s="74" t="s">
        <v>470</v>
      </c>
      <c r="E41" s="80" t="s">
        <v>145</v>
      </c>
      <c r="F41" s="80" t="s">
        <v>146</v>
      </c>
      <c r="G41" s="80"/>
      <c r="H41" s="80"/>
      <c r="I41" s="80"/>
    </row>
    <row r="42" spans="1:10" x14ac:dyDescent="0.25">
      <c r="A42" s="78" t="s">
        <v>434</v>
      </c>
      <c r="B42" s="78" t="s">
        <v>435</v>
      </c>
      <c r="C42" s="78" t="s">
        <v>106</v>
      </c>
      <c r="D42" s="74" t="s">
        <v>431</v>
      </c>
      <c r="E42" s="80" t="s">
        <v>145</v>
      </c>
      <c r="F42" s="80" t="s">
        <v>146</v>
      </c>
      <c r="G42" s="80"/>
      <c r="H42" s="80"/>
      <c r="I42" s="80"/>
    </row>
    <row r="43" spans="1:10" x14ac:dyDescent="0.25">
      <c r="A43" s="78" t="s">
        <v>151</v>
      </c>
      <c r="B43" s="78" t="s">
        <v>152</v>
      </c>
      <c r="C43" s="78" t="s">
        <v>140</v>
      </c>
      <c r="D43" s="74" t="s">
        <v>472</v>
      </c>
      <c r="E43" s="80" t="s">
        <v>153</v>
      </c>
      <c r="F43" s="80" t="s">
        <v>154</v>
      </c>
      <c r="G43" s="80"/>
      <c r="H43" s="80"/>
      <c r="I43" s="80"/>
    </row>
    <row r="44" spans="1:10" x14ac:dyDescent="0.25">
      <c r="A44" s="78" t="s">
        <v>155</v>
      </c>
      <c r="B44" s="78" t="s">
        <v>156</v>
      </c>
      <c r="C44" s="78" t="s">
        <v>106</v>
      </c>
      <c r="D44" s="74" t="s">
        <v>470</v>
      </c>
      <c r="E44" s="80" t="s">
        <v>157</v>
      </c>
      <c r="F44" s="80" t="s">
        <v>158</v>
      </c>
      <c r="G44" s="80"/>
      <c r="H44" s="80"/>
      <c r="I44" s="80"/>
    </row>
    <row r="45" spans="1:10" x14ac:dyDescent="0.25">
      <c r="A45" s="78" t="s">
        <v>436</v>
      </c>
      <c r="B45" s="78" t="s">
        <v>437</v>
      </c>
      <c r="C45" s="78" t="s">
        <v>106</v>
      </c>
      <c r="D45" s="74" t="s">
        <v>431</v>
      </c>
      <c r="E45" s="80" t="s">
        <v>157</v>
      </c>
      <c r="F45" s="80" t="s">
        <v>158</v>
      </c>
      <c r="G45" s="82"/>
      <c r="H45" s="82"/>
      <c r="I45" s="80"/>
    </row>
    <row r="46" spans="1:10" x14ac:dyDescent="0.25">
      <c r="A46" s="78" t="s">
        <v>163</v>
      </c>
      <c r="B46" s="78" t="s">
        <v>164</v>
      </c>
      <c r="C46" s="78" t="s">
        <v>140</v>
      </c>
      <c r="D46" s="74" t="s">
        <v>472</v>
      </c>
      <c r="E46" s="80" t="s">
        <v>165</v>
      </c>
      <c r="F46" s="80" t="s">
        <v>166</v>
      </c>
      <c r="G46" s="80"/>
      <c r="H46" s="80"/>
      <c r="I46" s="80"/>
    </row>
    <row r="47" spans="1:10" x14ac:dyDescent="0.25">
      <c r="A47" s="78" t="s">
        <v>167</v>
      </c>
      <c r="B47" s="78" t="s">
        <v>168</v>
      </c>
      <c r="C47" s="78" t="s">
        <v>169</v>
      </c>
      <c r="D47" s="74">
        <v>23</v>
      </c>
      <c r="E47" s="80" t="s">
        <v>170</v>
      </c>
      <c r="F47" s="80" t="s">
        <v>171</v>
      </c>
      <c r="G47" s="83"/>
      <c r="H47" s="83"/>
      <c r="I47" s="80"/>
      <c r="J47" s="80"/>
    </row>
    <row r="48" spans="1:10" x14ac:dyDescent="0.25">
      <c r="A48" s="78" t="s">
        <v>172</v>
      </c>
      <c r="B48" s="78" t="s">
        <v>173</v>
      </c>
      <c r="C48" s="78" t="s">
        <v>169</v>
      </c>
      <c r="D48" s="74">
        <v>23</v>
      </c>
      <c r="E48" s="80" t="s">
        <v>170</v>
      </c>
      <c r="F48" s="80" t="s">
        <v>171</v>
      </c>
      <c r="G48" s="83"/>
      <c r="H48" s="83"/>
      <c r="I48" s="80"/>
      <c r="J48" s="80"/>
    </row>
    <row r="49" spans="1:9" x14ac:dyDescent="0.25">
      <c r="A49" s="78" t="s">
        <v>174</v>
      </c>
      <c r="B49" s="78" t="s">
        <v>175</v>
      </c>
      <c r="C49" s="78" t="s">
        <v>176</v>
      </c>
      <c r="D49" s="74" t="s">
        <v>473</v>
      </c>
      <c r="E49" s="80" t="s">
        <v>177</v>
      </c>
      <c r="F49" s="80" t="s">
        <v>178</v>
      </c>
      <c r="G49" s="82"/>
      <c r="H49" s="82"/>
      <c r="I49" s="80"/>
    </row>
    <row r="50" spans="1:9" x14ac:dyDescent="0.25">
      <c r="A50" s="81" t="s">
        <v>438</v>
      </c>
      <c r="B50" s="81" t="s">
        <v>439</v>
      </c>
      <c r="C50" s="81" t="s">
        <v>176</v>
      </c>
      <c r="D50" s="74" t="s">
        <v>440</v>
      </c>
      <c r="E50" s="80" t="s">
        <v>441</v>
      </c>
      <c r="F50" s="80" t="s">
        <v>442</v>
      </c>
      <c r="G50" s="80"/>
      <c r="H50" s="80"/>
      <c r="I50" s="80"/>
    </row>
    <row r="51" spans="1:9" x14ac:dyDescent="0.25">
      <c r="A51" s="73" t="s">
        <v>416</v>
      </c>
      <c r="B51" s="73" t="s">
        <v>417</v>
      </c>
      <c r="C51" s="73" t="s">
        <v>415</v>
      </c>
      <c r="D51" s="74" t="s">
        <v>471</v>
      </c>
      <c r="E51" s="73" t="s">
        <v>407</v>
      </c>
      <c r="F51" s="73" t="s">
        <v>408</v>
      </c>
      <c r="G51" s="80"/>
      <c r="H51" s="80"/>
      <c r="I51" s="80"/>
    </row>
    <row r="52" spans="1:9" x14ac:dyDescent="0.25">
      <c r="A52" s="78" t="s">
        <v>179</v>
      </c>
      <c r="B52" s="78" t="s">
        <v>180</v>
      </c>
      <c r="C52" s="78" t="s">
        <v>176</v>
      </c>
      <c r="D52" s="74" t="s">
        <v>473</v>
      </c>
      <c r="E52" s="80" t="s">
        <v>181</v>
      </c>
      <c r="F52" s="80" t="s">
        <v>182</v>
      </c>
      <c r="G52" s="82"/>
      <c r="H52" s="82"/>
      <c r="I52" s="80"/>
    </row>
    <row r="53" spans="1:9" x14ac:dyDescent="0.25">
      <c r="A53" s="81" t="s">
        <v>443</v>
      </c>
      <c r="B53" s="81" t="s">
        <v>444</v>
      </c>
      <c r="C53" s="81" t="s">
        <v>176</v>
      </c>
      <c r="D53" s="74" t="s">
        <v>440</v>
      </c>
      <c r="E53" s="80" t="s">
        <v>445</v>
      </c>
      <c r="F53" s="80" t="s">
        <v>446</v>
      </c>
      <c r="G53" s="80"/>
      <c r="H53" s="80"/>
      <c r="I53" s="80"/>
    </row>
    <row r="54" spans="1:9" x14ac:dyDescent="0.25">
      <c r="A54" s="73" t="s">
        <v>418</v>
      </c>
      <c r="B54" s="73" t="s">
        <v>419</v>
      </c>
      <c r="C54" s="73" t="s">
        <v>415</v>
      </c>
      <c r="D54" s="74" t="s">
        <v>471</v>
      </c>
      <c r="E54" s="73" t="s">
        <v>409</v>
      </c>
      <c r="F54" s="73" t="s">
        <v>410</v>
      </c>
      <c r="G54" s="80"/>
      <c r="H54" s="80"/>
      <c r="I54" s="80"/>
    </row>
    <row r="55" spans="1:9" x14ac:dyDescent="0.25">
      <c r="A55" s="78" t="s">
        <v>183</v>
      </c>
      <c r="B55" s="78" t="s">
        <v>184</v>
      </c>
      <c r="C55" s="78" t="s">
        <v>176</v>
      </c>
      <c r="D55" s="74" t="s">
        <v>473</v>
      </c>
      <c r="E55" s="80" t="s">
        <v>185</v>
      </c>
      <c r="F55" s="80" t="s">
        <v>186</v>
      </c>
      <c r="G55" s="80"/>
      <c r="H55" s="80"/>
      <c r="I55" s="80"/>
    </row>
    <row r="56" spans="1:9" x14ac:dyDescent="0.25">
      <c r="A56" s="81" t="s">
        <v>447</v>
      </c>
      <c r="B56" s="81" t="s">
        <v>448</v>
      </c>
      <c r="C56" s="81" t="s">
        <v>176</v>
      </c>
      <c r="D56" s="74" t="s">
        <v>440</v>
      </c>
      <c r="E56" s="80" t="s">
        <v>449</v>
      </c>
      <c r="F56" s="80" t="s">
        <v>450</v>
      </c>
      <c r="G56" s="80"/>
      <c r="H56" s="80"/>
      <c r="I56" s="80"/>
    </row>
    <row r="57" spans="1:9" x14ac:dyDescent="0.25">
      <c r="A57" s="73" t="s">
        <v>420</v>
      </c>
      <c r="B57" s="73" t="s">
        <v>421</v>
      </c>
      <c r="C57" s="73" t="s">
        <v>415</v>
      </c>
      <c r="D57" s="74" t="s">
        <v>471</v>
      </c>
      <c r="E57" s="73" t="s">
        <v>411</v>
      </c>
      <c r="F57" s="73" t="s">
        <v>412</v>
      </c>
      <c r="G57" s="80"/>
      <c r="H57" s="80"/>
      <c r="I57" s="80"/>
    </row>
    <row r="58" spans="1:9" x14ac:dyDescent="0.25">
      <c r="A58" s="81" t="s">
        <v>187</v>
      </c>
      <c r="B58" s="81" t="s">
        <v>188</v>
      </c>
      <c r="C58" s="81" t="s">
        <v>176</v>
      </c>
      <c r="D58" s="74" t="s">
        <v>473</v>
      </c>
      <c r="E58" s="80" t="s">
        <v>189</v>
      </c>
      <c r="F58" s="80" t="s">
        <v>190</v>
      </c>
      <c r="G58" s="80"/>
      <c r="H58" s="80"/>
      <c r="I58" s="80"/>
    </row>
    <row r="59" spans="1:9" x14ac:dyDescent="0.25">
      <c r="A59" s="81" t="s">
        <v>451</v>
      </c>
      <c r="B59" s="81" t="s">
        <v>452</v>
      </c>
      <c r="C59" s="81" t="s">
        <v>176</v>
      </c>
      <c r="D59" s="74" t="s">
        <v>440</v>
      </c>
      <c r="E59" s="80" t="s">
        <v>453</v>
      </c>
      <c r="F59" s="80" t="s">
        <v>454</v>
      </c>
      <c r="G59" s="80"/>
      <c r="H59" s="80"/>
      <c r="I59" s="80"/>
    </row>
    <row r="60" spans="1:9" x14ac:dyDescent="0.25">
      <c r="A60" s="73" t="s">
        <v>422</v>
      </c>
      <c r="B60" s="73" t="s">
        <v>423</v>
      </c>
      <c r="C60" s="73" t="s">
        <v>415</v>
      </c>
      <c r="D60" s="74" t="s">
        <v>471</v>
      </c>
      <c r="E60" s="73" t="s">
        <v>413</v>
      </c>
      <c r="F60" s="73" t="s">
        <v>414</v>
      </c>
      <c r="G60" s="80"/>
      <c r="H60" s="80"/>
      <c r="I60" s="80"/>
    </row>
    <row r="61" spans="1:9" x14ac:dyDescent="0.25">
      <c r="A61" s="78" t="s">
        <v>191</v>
      </c>
      <c r="B61" s="78" t="s">
        <v>192</v>
      </c>
      <c r="C61" s="78" t="s">
        <v>193</v>
      </c>
      <c r="D61" s="74" t="s">
        <v>475</v>
      </c>
      <c r="E61" s="80" t="s">
        <v>194</v>
      </c>
      <c r="F61" s="80" t="s">
        <v>195</v>
      </c>
      <c r="G61" s="80"/>
      <c r="H61" s="80"/>
      <c r="I61" s="80"/>
    </row>
    <row r="62" spans="1:9" x14ac:dyDescent="0.25">
      <c r="A62" s="78" t="s">
        <v>196</v>
      </c>
      <c r="B62" s="78" t="s">
        <v>197</v>
      </c>
      <c r="C62" s="78" t="s">
        <v>193</v>
      </c>
      <c r="D62" s="74" t="s">
        <v>476</v>
      </c>
      <c r="E62" s="80" t="s">
        <v>198</v>
      </c>
      <c r="F62" s="80" t="s">
        <v>199</v>
      </c>
      <c r="G62" s="80"/>
      <c r="H62" s="80"/>
      <c r="I62" s="80"/>
    </row>
    <row r="63" spans="1:9" x14ac:dyDescent="0.25">
      <c r="A63" s="78" t="s">
        <v>200</v>
      </c>
      <c r="B63" s="78" t="s">
        <v>201</v>
      </c>
      <c r="C63" s="78" t="s">
        <v>193</v>
      </c>
      <c r="D63" s="74" t="s">
        <v>475</v>
      </c>
      <c r="E63" s="80" t="s">
        <v>202</v>
      </c>
      <c r="F63" s="80" t="s">
        <v>203</v>
      </c>
      <c r="G63" s="80"/>
      <c r="H63" s="80"/>
      <c r="I63" s="80"/>
    </row>
    <row r="64" spans="1:9" x14ac:dyDescent="0.25">
      <c r="A64" s="78" t="s">
        <v>204</v>
      </c>
      <c r="B64" s="78" t="s">
        <v>205</v>
      </c>
      <c r="C64" s="78" t="s">
        <v>193</v>
      </c>
      <c r="D64" s="74" t="s">
        <v>476</v>
      </c>
      <c r="E64" s="80" t="s">
        <v>206</v>
      </c>
      <c r="F64" s="80" t="s">
        <v>207</v>
      </c>
      <c r="G64" s="80"/>
      <c r="H64" s="80"/>
      <c r="I64" s="80"/>
    </row>
    <row r="65" spans="1:9" x14ac:dyDescent="0.25">
      <c r="A65" s="78" t="s">
        <v>208</v>
      </c>
      <c r="B65" s="78" t="s">
        <v>209</v>
      </c>
      <c r="C65" s="78" t="s">
        <v>193</v>
      </c>
      <c r="D65" s="74" t="s">
        <v>475</v>
      </c>
      <c r="E65" s="80" t="s">
        <v>210</v>
      </c>
      <c r="F65" s="80" t="s">
        <v>211</v>
      </c>
      <c r="G65" s="80"/>
      <c r="H65" s="80"/>
      <c r="I65" s="80"/>
    </row>
    <row r="66" spans="1:9" x14ac:dyDescent="0.25">
      <c r="A66" s="78" t="s">
        <v>212</v>
      </c>
      <c r="B66" s="78" t="s">
        <v>213</v>
      </c>
      <c r="C66" s="78" t="s">
        <v>193</v>
      </c>
      <c r="D66" s="74" t="s">
        <v>476</v>
      </c>
      <c r="E66" s="80" t="s">
        <v>214</v>
      </c>
      <c r="F66" s="80" t="s">
        <v>215</v>
      </c>
      <c r="G66" s="80"/>
      <c r="H66" s="80"/>
      <c r="I66" s="80"/>
    </row>
    <row r="67" spans="1:9" x14ac:dyDescent="0.25">
      <c r="A67" s="78" t="s">
        <v>216</v>
      </c>
      <c r="B67" s="78" t="s">
        <v>217</v>
      </c>
      <c r="C67" s="78" t="s">
        <v>218</v>
      </c>
      <c r="D67" s="74" t="s">
        <v>474</v>
      </c>
      <c r="E67" s="80" t="s">
        <v>219</v>
      </c>
      <c r="F67" s="80" t="s">
        <v>220</v>
      </c>
      <c r="G67" s="80"/>
      <c r="H67" s="80"/>
      <c r="I67" s="80"/>
    </row>
    <row r="68" spans="1:9" x14ac:dyDescent="0.25">
      <c r="A68" s="78" t="s">
        <v>221</v>
      </c>
      <c r="B68" s="78" t="s">
        <v>222</v>
      </c>
      <c r="C68" s="78" t="s">
        <v>218</v>
      </c>
      <c r="D68" s="74" t="s">
        <v>474</v>
      </c>
      <c r="E68" s="80" t="s">
        <v>223</v>
      </c>
      <c r="F68" s="80" t="s">
        <v>224</v>
      </c>
      <c r="G68" s="80"/>
      <c r="H68" s="80"/>
      <c r="I68" s="80"/>
    </row>
    <row r="69" spans="1:9" x14ac:dyDescent="0.25">
      <c r="A69" s="78" t="s">
        <v>225</v>
      </c>
      <c r="B69" s="78" t="s">
        <v>226</v>
      </c>
      <c r="C69" s="78" t="s">
        <v>218</v>
      </c>
      <c r="D69" s="74" t="s">
        <v>474</v>
      </c>
      <c r="E69" s="80" t="s">
        <v>227</v>
      </c>
      <c r="F69" s="80" t="s">
        <v>228</v>
      </c>
      <c r="G69" s="80"/>
      <c r="H69" s="80"/>
      <c r="I69" s="80"/>
    </row>
    <row r="70" spans="1:9" x14ac:dyDescent="0.25">
      <c r="A70" s="78" t="s">
        <v>457</v>
      </c>
      <c r="B70" s="78" t="s">
        <v>458</v>
      </c>
      <c r="C70" s="78" t="s">
        <v>193</v>
      </c>
      <c r="D70" s="74" t="s">
        <v>455</v>
      </c>
      <c r="E70" s="80" t="s">
        <v>194</v>
      </c>
      <c r="F70" s="80" t="s">
        <v>195</v>
      </c>
      <c r="G70" s="80"/>
      <c r="H70" s="80"/>
      <c r="I70" s="80"/>
    </row>
    <row r="71" spans="1:9" x14ac:dyDescent="0.25">
      <c r="A71" s="78" t="s">
        <v>459</v>
      </c>
      <c r="B71" s="78" t="s">
        <v>460</v>
      </c>
      <c r="C71" s="78" t="s">
        <v>193</v>
      </c>
      <c r="D71" s="74" t="s">
        <v>456</v>
      </c>
      <c r="E71" s="80" t="s">
        <v>198</v>
      </c>
      <c r="F71" s="80" t="s">
        <v>199</v>
      </c>
      <c r="G71" s="80"/>
      <c r="H71" s="80"/>
      <c r="I71" s="80"/>
    </row>
    <row r="72" spans="1:9" x14ac:dyDescent="0.25">
      <c r="A72" s="78" t="s">
        <v>461</v>
      </c>
      <c r="B72" s="78" t="s">
        <v>462</v>
      </c>
      <c r="C72" s="78" t="s">
        <v>193</v>
      </c>
      <c r="D72" s="74" t="s">
        <v>455</v>
      </c>
      <c r="E72" s="80" t="s">
        <v>202</v>
      </c>
      <c r="F72" s="80" t="s">
        <v>203</v>
      </c>
      <c r="G72" s="80"/>
      <c r="H72" s="80"/>
      <c r="I72" s="80"/>
    </row>
    <row r="73" spans="1:9" x14ac:dyDescent="0.25">
      <c r="A73" s="78" t="s">
        <v>463</v>
      </c>
      <c r="B73" s="78" t="s">
        <v>464</v>
      </c>
      <c r="C73" s="78" t="s">
        <v>193</v>
      </c>
      <c r="D73" s="74" t="s">
        <v>456</v>
      </c>
      <c r="E73" s="80" t="s">
        <v>206</v>
      </c>
      <c r="F73" s="80" t="s">
        <v>207</v>
      </c>
      <c r="G73" s="80"/>
      <c r="H73" s="80"/>
      <c r="I73" s="80"/>
    </row>
    <row r="74" spans="1:9" x14ac:dyDescent="0.25">
      <c r="A74" s="78" t="s">
        <v>465</v>
      </c>
      <c r="B74" s="78" t="s">
        <v>466</v>
      </c>
      <c r="C74" s="78" t="s">
        <v>193</v>
      </c>
      <c r="D74" s="74" t="s">
        <v>455</v>
      </c>
      <c r="E74" s="80" t="s">
        <v>210</v>
      </c>
      <c r="F74" s="80" t="s">
        <v>211</v>
      </c>
      <c r="G74" s="80"/>
      <c r="H74" s="80"/>
      <c r="I74" s="80"/>
    </row>
    <row r="75" spans="1:9" x14ac:dyDescent="0.25">
      <c r="A75" s="78" t="s">
        <v>467</v>
      </c>
      <c r="B75" s="78" t="s">
        <v>468</v>
      </c>
      <c r="C75" s="78" t="s">
        <v>193</v>
      </c>
      <c r="D75" s="74" t="s">
        <v>456</v>
      </c>
      <c r="E75" s="80" t="s">
        <v>214</v>
      </c>
      <c r="F75" s="80" t="s">
        <v>215</v>
      </c>
      <c r="G75" s="80"/>
      <c r="H75" s="80"/>
      <c r="I75" s="80"/>
    </row>
    <row r="76" spans="1:9" x14ac:dyDescent="0.25">
      <c r="A76" s="78" t="s">
        <v>229</v>
      </c>
      <c r="B76" s="78" t="s">
        <v>230</v>
      </c>
      <c r="C76" s="78" t="s">
        <v>231</v>
      </c>
      <c r="D76" s="79">
        <v>28</v>
      </c>
      <c r="E76" s="80" t="s">
        <v>232</v>
      </c>
      <c r="F76" s="80" t="s">
        <v>233</v>
      </c>
      <c r="G76" s="80"/>
      <c r="H76" s="80"/>
      <c r="I76" s="80"/>
    </row>
    <row r="77" spans="1:9" x14ac:dyDescent="0.25">
      <c r="A77" s="78" t="s">
        <v>234</v>
      </c>
      <c r="B77" s="78" t="s">
        <v>235</v>
      </c>
      <c r="C77" s="78" t="s">
        <v>231</v>
      </c>
      <c r="D77" s="79">
        <v>28</v>
      </c>
      <c r="E77" s="80" t="s">
        <v>236</v>
      </c>
      <c r="F77" s="80" t="s">
        <v>237</v>
      </c>
      <c r="G77" s="80"/>
      <c r="H77" s="80"/>
      <c r="I77" s="80"/>
    </row>
    <row r="78" spans="1:9" x14ac:dyDescent="0.25">
      <c r="A78" s="78" t="s">
        <v>238</v>
      </c>
      <c r="B78" s="78" t="s">
        <v>239</v>
      </c>
      <c r="C78" s="78" t="s">
        <v>231</v>
      </c>
      <c r="D78" s="79">
        <v>28</v>
      </c>
      <c r="E78" s="80" t="s">
        <v>240</v>
      </c>
      <c r="F78" s="80" t="s">
        <v>241</v>
      </c>
      <c r="G78" s="80"/>
      <c r="H78" s="80"/>
      <c r="I78" s="80"/>
    </row>
    <row r="79" spans="1:9" x14ac:dyDescent="0.25">
      <c r="A79" s="78" t="s">
        <v>242</v>
      </c>
      <c r="B79" s="78" t="s">
        <v>243</v>
      </c>
      <c r="C79" s="78" t="s">
        <v>244</v>
      </c>
      <c r="D79" s="79">
        <v>29</v>
      </c>
      <c r="E79" s="80" t="s">
        <v>245</v>
      </c>
      <c r="F79" s="80" t="s">
        <v>246</v>
      </c>
      <c r="G79" s="80"/>
      <c r="H79" s="80"/>
      <c r="I79" s="80"/>
    </row>
    <row r="80" spans="1:9" x14ac:dyDescent="0.25">
      <c r="A80" s="78" t="s">
        <v>247</v>
      </c>
      <c r="B80" s="78" t="s">
        <v>248</v>
      </c>
      <c r="C80" s="78" t="s">
        <v>244</v>
      </c>
      <c r="D80" s="79">
        <v>29</v>
      </c>
      <c r="E80" s="80" t="s">
        <v>249</v>
      </c>
      <c r="F80" s="80" t="s">
        <v>250</v>
      </c>
      <c r="G80" s="80"/>
      <c r="H80" s="80"/>
      <c r="I80" s="80"/>
    </row>
    <row r="81" spans="1:9" x14ac:dyDescent="0.25">
      <c r="A81" s="78" t="s">
        <v>251</v>
      </c>
      <c r="B81" s="78" t="s">
        <v>252</v>
      </c>
      <c r="C81" s="78" t="s">
        <v>244</v>
      </c>
      <c r="D81" s="79">
        <v>29</v>
      </c>
      <c r="E81" s="80" t="s">
        <v>253</v>
      </c>
      <c r="F81" s="80" t="s">
        <v>254</v>
      </c>
      <c r="G81" s="80"/>
      <c r="H81" s="80"/>
      <c r="I81" s="80"/>
    </row>
    <row r="82" spans="1:9" x14ac:dyDescent="0.25">
      <c r="A82" s="78">
        <v>3542</v>
      </c>
      <c r="B82" s="78" t="s">
        <v>502</v>
      </c>
      <c r="C82" s="78">
        <v>927</v>
      </c>
      <c r="D82" s="74" t="s">
        <v>518</v>
      </c>
      <c r="E82" s="78">
        <v>3541</v>
      </c>
      <c r="F82" s="80" t="s">
        <v>510</v>
      </c>
      <c r="G82" s="80" t="s">
        <v>532</v>
      </c>
      <c r="H82" s="80"/>
      <c r="I82" s="80"/>
    </row>
    <row r="83" spans="1:9" x14ac:dyDescent="0.25">
      <c r="A83" s="78">
        <v>3544</v>
      </c>
      <c r="B83" s="78" t="s">
        <v>503</v>
      </c>
      <c r="C83" s="78">
        <v>927</v>
      </c>
      <c r="D83" s="74" t="s">
        <v>518</v>
      </c>
      <c r="E83" s="78">
        <v>3543</v>
      </c>
      <c r="F83" s="80" t="s">
        <v>511</v>
      </c>
      <c r="G83" s="80" t="s">
        <v>532</v>
      </c>
      <c r="H83" s="80"/>
      <c r="I83" s="80"/>
    </row>
    <row r="84" spans="1:9" x14ac:dyDescent="0.25">
      <c r="A84" s="78">
        <v>3546</v>
      </c>
      <c r="B84" s="78" t="s">
        <v>504</v>
      </c>
      <c r="C84" s="78">
        <v>927</v>
      </c>
      <c r="D84" s="74" t="s">
        <v>518</v>
      </c>
      <c r="E84" s="78">
        <v>3545</v>
      </c>
      <c r="F84" s="80" t="s">
        <v>512</v>
      </c>
      <c r="G84" s="80" t="s">
        <v>532</v>
      </c>
      <c r="H84" s="80"/>
      <c r="I84" s="80"/>
    </row>
    <row r="85" spans="1:9" x14ac:dyDescent="0.25">
      <c r="A85" s="78">
        <v>3548</v>
      </c>
      <c r="B85" s="78" t="s">
        <v>505</v>
      </c>
      <c r="C85" s="78">
        <v>927</v>
      </c>
      <c r="D85" s="74" t="s">
        <v>518</v>
      </c>
      <c r="E85" s="78">
        <v>3547</v>
      </c>
      <c r="F85" s="80" t="s">
        <v>513</v>
      </c>
      <c r="G85" s="80" t="s">
        <v>532</v>
      </c>
      <c r="H85" s="80"/>
      <c r="I85" s="80"/>
    </row>
    <row r="86" spans="1:9" x14ac:dyDescent="0.25">
      <c r="A86" s="78">
        <v>3550</v>
      </c>
      <c r="B86" s="78" t="s">
        <v>506</v>
      </c>
      <c r="C86" s="78">
        <v>927</v>
      </c>
      <c r="D86" s="74" t="s">
        <v>518</v>
      </c>
      <c r="E86" s="78">
        <v>3549</v>
      </c>
      <c r="F86" s="80" t="s">
        <v>514</v>
      </c>
      <c r="G86" s="80" t="s">
        <v>532</v>
      </c>
      <c r="H86" s="80"/>
      <c r="I86" s="80"/>
    </row>
    <row r="87" spans="1:9" x14ac:dyDescent="0.25">
      <c r="A87" s="78">
        <v>3552</v>
      </c>
      <c r="B87" s="78" t="s">
        <v>507</v>
      </c>
      <c r="C87" s="78">
        <v>927</v>
      </c>
      <c r="D87" s="74" t="s">
        <v>518</v>
      </c>
      <c r="E87" s="78">
        <v>3551</v>
      </c>
      <c r="F87" s="80" t="s">
        <v>515</v>
      </c>
      <c r="G87" s="80" t="s">
        <v>532</v>
      </c>
      <c r="H87" s="80"/>
      <c r="I87" s="80"/>
    </row>
    <row r="88" spans="1:9" x14ac:dyDescent="0.25">
      <c r="A88" s="78">
        <v>3554</v>
      </c>
      <c r="B88" s="78" t="s">
        <v>508</v>
      </c>
      <c r="C88" s="78">
        <v>927</v>
      </c>
      <c r="D88" s="74" t="s">
        <v>518</v>
      </c>
      <c r="E88" s="78">
        <v>3553</v>
      </c>
      <c r="F88" s="80" t="s">
        <v>516</v>
      </c>
      <c r="G88" s="80" t="s">
        <v>532</v>
      </c>
      <c r="H88" s="80"/>
      <c r="I88" s="80"/>
    </row>
    <row r="89" spans="1:9" x14ac:dyDescent="0.25">
      <c r="A89" s="78">
        <v>3556</v>
      </c>
      <c r="B89" s="78" t="s">
        <v>509</v>
      </c>
      <c r="C89" s="78">
        <v>927</v>
      </c>
      <c r="D89" s="74" t="s">
        <v>518</v>
      </c>
      <c r="E89" s="78">
        <v>3555</v>
      </c>
      <c r="F89" s="80" t="s">
        <v>517</v>
      </c>
      <c r="G89" s="80" t="s">
        <v>532</v>
      </c>
      <c r="H89" s="80"/>
      <c r="I89" s="80"/>
    </row>
    <row r="90" spans="1:9" x14ac:dyDescent="0.25">
      <c r="A90" s="78">
        <v>3558</v>
      </c>
      <c r="B90" s="78" t="s">
        <v>533</v>
      </c>
      <c r="C90" s="78">
        <v>927</v>
      </c>
      <c r="D90" s="74" t="s">
        <v>536</v>
      </c>
      <c r="E90" s="78" t="s">
        <v>537</v>
      </c>
      <c r="F90" s="78" t="s">
        <v>537</v>
      </c>
      <c r="G90" s="80" t="s">
        <v>538</v>
      </c>
      <c r="H90" s="80"/>
      <c r="I90" s="80"/>
    </row>
    <row r="91" spans="1:9" x14ac:dyDescent="0.25">
      <c r="A91" s="78">
        <v>3560</v>
      </c>
      <c r="B91" s="78" t="s">
        <v>534</v>
      </c>
      <c r="C91" s="78">
        <v>927</v>
      </c>
      <c r="D91" s="74" t="s">
        <v>536</v>
      </c>
      <c r="E91" s="78" t="s">
        <v>537</v>
      </c>
      <c r="F91" s="78" t="s">
        <v>537</v>
      </c>
      <c r="G91" s="80" t="s">
        <v>538</v>
      </c>
      <c r="H91" s="80"/>
      <c r="I91" s="80"/>
    </row>
    <row r="92" spans="1:9" x14ac:dyDescent="0.25">
      <c r="A92" s="78">
        <v>3562</v>
      </c>
      <c r="B92" s="78" t="s">
        <v>535</v>
      </c>
      <c r="C92" s="78">
        <v>927</v>
      </c>
      <c r="D92" s="74" t="s">
        <v>536</v>
      </c>
      <c r="E92" s="78" t="s">
        <v>537</v>
      </c>
      <c r="F92" s="78" t="s">
        <v>537</v>
      </c>
      <c r="G92" s="80" t="s">
        <v>538</v>
      </c>
      <c r="H92" s="80"/>
      <c r="I92" s="80"/>
    </row>
    <row r="93" spans="1:9" x14ac:dyDescent="0.25">
      <c r="A93" s="78" t="s">
        <v>286</v>
      </c>
      <c r="B93" s="78" t="s">
        <v>287</v>
      </c>
      <c r="C93" s="78" t="s">
        <v>288</v>
      </c>
      <c r="D93" s="78" t="s">
        <v>393</v>
      </c>
      <c r="E93" s="80" t="s">
        <v>289</v>
      </c>
      <c r="F93" s="80" t="s">
        <v>290</v>
      </c>
      <c r="G93" s="79" t="s">
        <v>392</v>
      </c>
      <c r="H93" s="79" t="s">
        <v>391</v>
      </c>
      <c r="I93" s="80"/>
    </row>
    <row r="94" spans="1:9" x14ac:dyDescent="0.25">
      <c r="A94" s="78" t="s">
        <v>291</v>
      </c>
      <c r="B94" s="78" t="s">
        <v>292</v>
      </c>
      <c r="C94" s="78" t="s">
        <v>288</v>
      </c>
      <c r="D94" s="78" t="s">
        <v>393</v>
      </c>
      <c r="E94" s="80" t="s">
        <v>293</v>
      </c>
      <c r="F94" s="80" t="s">
        <v>294</v>
      </c>
      <c r="G94" s="79" t="s">
        <v>392</v>
      </c>
      <c r="H94" s="79" t="s">
        <v>391</v>
      </c>
      <c r="I94" s="80"/>
    </row>
    <row r="95" spans="1:9" x14ac:dyDescent="0.25">
      <c r="A95" s="78" t="s">
        <v>295</v>
      </c>
      <c r="B95" s="78" t="s">
        <v>296</v>
      </c>
      <c r="C95" s="78" t="s">
        <v>288</v>
      </c>
      <c r="D95" s="78" t="s">
        <v>393</v>
      </c>
      <c r="E95" s="80" t="s">
        <v>297</v>
      </c>
      <c r="F95" s="80" t="s">
        <v>298</v>
      </c>
      <c r="G95" s="79" t="s">
        <v>392</v>
      </c>
      <c r="H95" s="79" t="s">
        <v>391</v>
      </c>
      <c r="I95" s="80"/>
    </row>
    <row r="96" spans="1:9" x14ac:dyDescent="0.25">
      <c r="A96" s="78" t="s">
        <v>299</v>
      </c>
      <c r="B96" s="78" t="s">
        <v>300</v>
      </c>
      <c r="C96" s="78" t="s">
        <v>301</v>
      </c>
      <c r="D96" s="74" t="s">
        <v>395</v>
      </c>
      <c r="E96" s="80" t="s">
        <v>302</v>
      </c>
      <c r="F96" s="80" t="s">
        <v>303</v>
      </c>
      <c r="G96" s="80"/>
      <c r="H96" s="80"/>
      <c r="I96" s="80"/>
    </row>
    <row r="97" spans="1:9" x14ac:dyDescent="0.25">
      <c r="A97" s="78" t="s">
        <v>304</v>
      </c>
      <c r="B97" s="78" t="s">
        <v>305</v>
      </c>
      <c r="C97" s="78" t="s">
        <v>288</v>
      </c>
      <c r="D97" s="78" t="s">
        <v>393</v>
      </c>
      <c r="E97" s="80" t="s">
        <v>306</v>
      </c>
      <c r="F97" s="80" t="s">
        <v>307</v>
      </c>
      <c r="G97" s="79" t="s">
        <v>392</v>
      </c>
      <c r="H97" s="79" t="s">
        <v>391</v>
      </c>
      <c r="I97" s="80"/>
    </row>
    <row r="98" spans="1:9" x14ac:dyDescent="0.25">
      <c r="A98" s="78" t="s">
        <v>308</v>
      </c>
      <c r="B98" s="78" t="s">
        <v>309</v>
      </c>
      <c r="C98" s="78" t="s">
        <v>288</v>
      </c>
      <c r="D98" s="78" t="s">
        <v>393</v>
      </c>
      <c r="E98" s="80" t="s">
        <v>310</v>
      </c>
      <c r="F98" s="80" t="s">
        <v>311</v>
      </c>
      <c r="G98" s="79" t="s">
        <v>392</v>
      </c>
      <c r="H98" s="79" t="s">
        <v>391</v>
      </c>
      <c r="I98" s="80"/>
    </row>
    <row r="99" spans="1:9" x14ac:dyDescent="0.25">
      <c r="A99" s="78" t="s">
        <v>312</v>
      </c>
      <c r="B99" s="78" t="s">
        <v>313</v>
      </c>
      <c r="C99" s="78" t="s">
        <v>288</v>
      </c>
      <c r="D99" s="78" t="s">
        <v>393</v>
      </c>
      <c r="E99" s="80" t="s">
        <v>314</v>
      </c>
      <c r="F99" s="80" t="s">
        <v>315</v>
      </c>
      <c r="G99" s="79" t="s">
        <v>392</v>
      </c>
      <c r="H99" s="79" t="s">
        <v>391</v>
      </c>
      <c r="I99" s="80"/>
    </row>
    <row r="100" spans="1:9" x14ac:dyDescent="0.25">
      <c r="A100" s="78" t="s">
        <v>316</v>
      </c>
      <c r="B100" s="78" t="s">
        <v>317</v>
      </c>
      <c r="C100" s="78" t="s">
        <v>288</v>
      </c>
      <c r="D100" s="78" t="s">
        <v>393</v>
      </c>
      <c r="E100" s="80" t="s">
        <v>318</v>
      </c>
      <c r="F100" s="80" t="s">
        <v>319</v>
      </c>
      <c r="G100" s="79" t="s">
        <v>392</v>
      </c>
      <c r="H100" s="79" t="s">
        <v>391</v>
      </c>
      <c r="I100" s="80"/>
    </row>
    <row r="101" spans="1:9" x14ac:dyDescent="0.25">
      <c r="A101" s="78" t="s">
        <v>320</v>
      </c>
      <c r="B101" s="78" t="s">
        <v>321</v>
      </c>
      <c r="C101" s="78" t="s">
        <v>288</v>
      </c>
      <c r="D101" s="78" t="s">
        <v>393</v>
      </c>
      <c r="E101" s="80" t="s">
        <v>322</v>
      </c>
      <c r="F101" s="80" t="s">
        <v>323</v>
      </c>
      <c r="G101" s="79" t="s">
        <v>392</v>
      </c>
      <c r="H101" s="79" t="s">
        <v>391</v>
      </c>
      <c r="I101" s="80"/>
    </row>
    <row r="102" spans="1:9" x14ac:dyDescent="0.25">
      <c r="A102" s="78" t="s">
        <v>324</v>
      </c>
      <c r="B102" s="78" t="s">
        <v>325</v>
      </c>
      <c r="C102" s="78" t="s">
        <v>288</v>
      </c>
      <c r="D102" s="78" t="s">
        <v>393</v>
      </c>
      <c r="E102" s="80" t="s">
        <v>326</v>
      </c>
      <c r="F102" s="80" t="s">
        <v>327</v>
      </c>
      <c r="G102" s="79" t="s">
        <v>392</v>
      </c>
      <c r="H102" s="79" t="s">
        <v>391</v>
      </c>
      <c r="I102" s="80"/>
    </row>
    <row r="104" spans="1:9" ht="18.75" x14ac:dyDescent="0.3">
      <c r="A104" s="68" t="s">
        <v>396</v>
      </c>
    </row>
    <row r="106" spans="1:9" ht="26.25" x14ac:dyDescent="0.25">
      <c r="A106" s="69" t="s">
        <v>40</v>
      </c>
      <c r="B106" s="70" t="s">
        <v>368</v>
      </c>
      <c r="C106" s="70" t="s">
        <v>41</v>
      </c>
      <c r="D106" s="70" t="s">
        <v>42</v>
      </c>
      <c r="E106" s="71" t="s">
        <v>43</v>
      </c>
      <c r="F106" s="72" t="s">
        <v>44</v>
      </c>
    </row>
    <row r="107" spans="1:9" x14ac:dyDescent="0.25">
      <c r="A107" s="84" t="s">
        <v>45</v>
      </c>
      <c r="B107" s="84" t="s">
        <v>46</v>
      </c>
      <c r="C107" s="84" t="s">
        <v>47</v>
      </c>
      <c r="D107" s="84" t="s">
        <v>345</v>
      </c>
      <c r="E107" s="85" t="s">
        <v>48</v>
      </c>
      <c r="F107" s="85" t="s">
        <v>49</v>
      </c>
    </row>
    <row r="108" spans="1:9" x14ac:dyDescent="0.25">
      <c r="A108" s="84" t="s">
        <v>54</v>
      </c>
      <c r="B108" s="84" t="s">
        <v>55</v>
      </c>
      <c r="C108" s="84" t="s">
        <v>47</v>
      </c>
      <c r="D108" s="84" t="s">
        <v>345</v>
      </c>
      <c r="E108" s="85" t="s">
        <v>56</v>
      </c>
      <c r="F108" s="85" t="s">
        <v>57</v>
      </c>
      <c r="G108" s="73"/>
    </row>
    <row r="109" spans="1:9" x14ac:dyDescent="0.25">
      <c r="A109" s="84" t="s">
        <v>62</v>
      </c>
      <c r="B109" s="84" t="s">
        <v>63</v>
      </c>
      <c r="C109" s="84" t="s">
        <v>47</v>
      </c>
      <c r="D109" s="84" t="s">
        <v>345</v>
      </c>
      <c r="E109" s="85" t="s">
        <v>64</v>
      </c>
      <c r="F109" s="85" t="s">
        <v>65</v>
      </c>
      <c r="G109" s="73"/>
    </row>
    <row r="110" spans="1:9" x14ac:dyDescent="0.25">
      <c r="A110" s="73" t="s">
        <v>70</v>
      </c>
      <c r="B110" s="73" t="s">
        <v>71</v>
      </c>
      <c r="C110" s="73" t="s">
        <v>72</v>
      </c>
      <c r="D110" s="73" t="s">
        <v>345</v>
      </c>
      <c r="E110" s="59" t="s">
        <v>73</v>
      </c>
      <c r="F110" s="59" t="s">
        <v>74</v>
      </c>
    </row>
    <row r="111" spans="1:9" x14ac:dyDescent="0.25">
      <c r="A111" s="73" t="s">
        <v>134</v>
      </c>
      <c r="B111" s="73" t="s">
        <v>135</v>
      </c>
      <c r="C111" s="73" t="s">
        <v>106</v>
      </c>
      <c r="D111" s="73" t="s">
        <v>345</v>
      </c>
      <c r="E111" s="59" t="s">
        <v>136</v>
      </c>
      <c r="F111" s="59" t="s">
        <v>137</v>
      </c>
    </row>
    <row r="112" spans="1:9" x14ac:dyDescent="0.25">
      <c r="A112" s="73" t="s">
        <v>147</v>
      </c>
      <c r="B112" s="73" t="s">
        <v>148</v>
      </c>
      <c r="C112" s="73" t="s">
        <v>106</v>
      </c>
      <c r="D112" s="73" t="s">
        <v>345</v>
      </c>
      <c r="E112" s="59" t="s">
        <v>149</v>
      </c>
      <c r="F112" s="59" t="s">
        <v>150</v>
      </c>
    </row>
    <row r="113" spans="1:7" x14ac:dyDescent="0.25">
      <c r="A113" s="73" t="s">
        <v>159</v>
      </c>
      <c r="B113" s="73" t="s">
        <v>160</v>
      </c>
      <c r="C113" s="73" t="s">
        <v>106</v>
      </c>
      <c r="D113" s="73" t="s">
        <v>345</v>
      </c>
      <c r="E113" s="59" t="s">
        <v>161</v>
      </c>
      <c r="F113" s="59" t="s">
        <v>162</v>
      </c>
    </row>
    <row r="114" spans="1:7" x14ac:dyDescent="0.25">
      <c r="A114" s="73" t="s">
        <v>255</v>
      </c>
      <c r="B114" s="73" t="s">
        <v>256</v>
      </c>
      <c r="C114" s="73" t="s">
        <v>257</v>
      </c>
      <c r="D114" s="73">
        <v>31</v>
      </c>
      <c r="E114" s="59" t="s">
        <v>258</v>
      </c>
      <c r="F114" s="59" t="s">
        <v>259</v>
      </c>
    </row>
    <row r="115" spans="1:7" x14ac:dyDescent="0.25">
      <c r="A115" s="73" t="s">
        <v>260</v>
      </c>
      <c r="B115" s="73" t="s">
        <v>261</v>
      </c>
      <c r="C115" s="73" t="s">
        <v>257</v>
      </c>
      <c r="D115" s="73">
        <v>31</v>
      </c>
      <c r="E115" s="59" t="s">
        <v>262</v>
      </c>
      <c r="F115" s="59" t="s">
        <v>263</v>
      </c>
    </row>
    <row r="116" spans="1:7" x14ac:dyDescent="0.25">
      <c r="A116" s="73" t="s">
        <v>264</v>
      </c>
      <c r="B116" s="73" t="s">
        <v>265</v>
      </c>
      <c r="C116" s="73" t="s">
        <v>257</v>
      </c>
      <c r="D116" s="73">
        <v>31</v>
      </c>
      <c r="E116" s="59" t="s">
        <v>266</v>
      </c>
      <c r="F116" s="59" t="s">
        <v>267</v>
      </c>
    </row>
    <row r="117" spans="1:7" x14ac:dyDescent="0.25">
      <c r="A117" s="73" t="s">
        <v>268</v>
      </c>
      <c r="B117" s="73" t="s">
        <v>269</v>
      </c>
      <c r="C117" s="73" t="s">
        <v>270</v>
      </c>
      <c r="D117" s="73" t="s">
        <v>345</v>
      </c>
      <c r="E117" s="59" t="s">
        <v>271</v>
      </c>
      <c r="F117" s="59" t="s">
        <v>272</v>
      </c>
    </row>
    <row r="118" spans="1:7" x14ac:dyDescent="0.25">
      <c r="A118" s="73" t="s">
        <v>273</v>
      </c>
      <c r="B118" s="73" t="s">
        <v>274</v>
      </c>
      <c r="C118" s="73" t="s">
        <v>270</v>
      </c>
      <c r="D118" s="73" t="s">
        <v>345</v>
      </c>
      <c r="E118" s="59" t="s">
        <v>275</v>
      </c>
      <c r="F118" s="59" t="s">
        <v>276</v>
      </c>
    </row>
    <row r="119" spans="1:7" x14ac:dyDescent="0.25">
      <c r="A119" s="73" t="s">
        <v>277</v>
      </c>
      <c r="B119" s="73" t="s">
        <v>278</v>
      </c>
      <c r="C119" s="73" t="s">
        <v>279</v>
      </c>
      <c r="D119" s="73">
        <v>27</v>
      </c>
      <c r="E119" s="59" t="s">
        <v>280</v>
      </c>
      <c r="F119" s="59" t="s">
        <v>281</v>
      </c>
    </row>
    <row r="120" spans="1:7" x14ac:dyDescent="0.25">
      <c r="A120" s="73" t="s">
        <v>282</v>
      </c>
      <c r="B120" s="73" t="s">
        <v>283</v>
      </c>
      <c r="C120" s="73" t="s">
        <v>279</v>
      </c>
      <c r="D120" s="73">
        <v>27</v>
      </c>
      <c r="E120" s="59" t="s">
        <v>284</v>
      </c>
      <c r="F120" s="59" t="s">
        <v>285</v>
      </c>
    </row>
    <row r="121" spans="1:7" x14ac:dyDescent="0.25">
      <c r="A121" s="73" t="s">
        <v>328</v>
      </c>
      <c r="B121" s="73" t="s">
        <v>329</v>
      </c>
      <c r="C121" s="73" t="s">
        <v>279</v>
      </c>
      <c r="D121" s="73" t="s">
        <v>345</v>
      </c>
      <c r="E121" s="59" t="s">
        <v>330</v>
      </c>
      <c r="F121" s="59" t="s">
        <v>331</v>
      </c>
    </row>
    <row r="122" spans="1:7" x14ac:dyDescent="0.25">
      <c r="A122" s="73" t="s">
        <v>332</v>
      </c>
      <c r="B122" s="73" t="s">
        <v>333</v>
      </c>
      <c r="C122" s="73" t="s">
        <v>279</v>
      </c>
      <c r="D122" s="73" t="s">
        <v>345</v>
      </c>
      <c r="E122" s="59" t="s">
        <v>334</v>
      </c>
      <c r="F122" s="59" t="s">
        <v>335</v>
      </c>
      <c r="G122" s="73"/>
    </row>
    <row r="123" spans="1:7" x14ac:dyDescent="0.25">
      <c r="A123" s="73" t="s">
        <v>336</v>
      </c>
      <c r="B123" s="73" t="s">
        <v>337</v>
      </c>
      <c r="C123" s="73" t="s">
        <v>279</v>
      </c>
      <c r="D123" s="73" t="s">
        <v>345</v>
      </c>
      <c r="E123" s="59" t="s">
        <v>338</v>
      </c>
      <c r="F123" s="59" t="s">
        <v>339</v>
      </c>
      <c r="G123" s="73"/>
    </row>
    <row r="124" spans="1:7" x14ac:dyDescent="0.25">
      <c r="A124" s="73" t="s">
        <v>340</v>
      </c>
      <c r="B124" s="73" t="s">
        <v>341</v>
      </c>
      <c r="C124" s="73" t="s">
        <v>342</v>
      </c>
      <c r="D124" s="73" t="s">
        <v>345</v>
      </c>
      <c r="E124" s="59" t="s">
        <v>343</v>
      </c>
      <c r="F124" s="59" t="s">
        <v>344</v>
      </c>
      <c r="G124" s="73"/>
    </row>
    <row r="127" spans="1:7" x14ac:dyDescent="0.25">
      <c r="A127" s="100" t="s">
        <v>545</v>
      </c>
      <c r="B127" s="100"/>
      <c r="C127" s="100"/>
      <c r="D127" s="100"/>
      <c r="E127" s="100"/>
      <c r="F127" s="100"/>
    </row>
    <row r="128" spans="1:7" x14ac:dyDescent="0.25">
      <c r="A128" s="100"/>
      <c r="B128" s="100"/>
      <c r="C128" s="100"/>
      <c r="D128" s="100"/>
      <c r="E128" s="100"/>
      <c r="F128" s="100"/>
    </row>
    <row r="129" spans="1:6" x14ac:dyDescent="0.25">
      <c r="A129" s="100"/>
      <c r="B129" s="100"/>
      <c r="C129" s="100"/>
      <c r="D129" s="100"/>
      <c r="E129" s="100"/>
      <c r="F129" s="100"/>
    </row>
    <row r="130" spans="1:6" x14ac:dyDescent="0.25">
      <c r="A130" s="95"/>
      <c r="B130" s="95"/>
      <c r="C130" s="95"/>
      <c r="D130" s="95"/>
      <c r="E130" s="95"/>
      <c r="F130" s="95"/>
    </row>
    <row r="131" spans="1:6" x14ac:dyDescent="0.25">
      <c r="A131" s="59" t="s">
        <v>500</v>
      </c>
    </row>
    <row r="133" spans="1:6" x14ac:dyDescent="0.25">
      <c r="A133" s="59" t="s">
        <v>397</v>
      </c>
    </row>
  </sheetData>
  <sheetProtection autoFilter="0" pivotTables="0"/>
  <sortState ref="A112:F129">
    <sortCondition ref="A112:A129"/>
  </sortState>
  <mergeCells count="3">
    <mergeCell ref="B10:D10"/>
    <mergeCell ref="G18:H18"/>
    <mergeCell ref="A127:F129"/>
  </mergeCells>
  <hyperlinks>
    <hyperlink ref="D19" location="'T36 Academic Coordinator I FY'!A1" display="'T36 Academic Coordinator I FY'!A1"/>
    <hyperlink ref="D20" location="'T36 Academic Coordinator II FY'!A1" display="'T36 Academic Coordinator II FY'!A1"/>
    <hyperlink ref="D21" location="'T36 Academic Coordinator III FY'!A1" display="'T36 Academic Coordinator III FY'!A1"/>
    <hyperlink ref="D22" location="'T34 Academic Admin I FY'!A1" display="'T34 Academic Admin I FY'!A1"/>
    <hyperlink ref="D23" location="'T34 Academic Admin II FY'!A1" display="'T34 Academic Admin II FY'!A1"/>
    <hyperlink ref="D24" location="'T34 Academic Adm III FY'!A1" display="'T34 Academic Adm III FY'!A1"/>
    <hyperlink ref="D25" location="'T34 Academic Admin  IV FY'!A1" display="'T34 Academic Admin  IV FY'!A1"/>
    <hyperlink ref="D26" location="'T34 Academic Admin V FY'!A1" display="'T34 Academic Admin V FY'!A1"/>
    <hyperlink ref="D27" location="'T34 Academic Admin VI FY'!A1" display="'T34 Academic Admin VI FY'!A1"/>
    <hyperlink ref="D28" location="'T34 Academic Admin VII FY'!A1" display="'T34 Academic Admin VII FY'!A1"/>
    <hyperlink ref="D35" location="'T24A Specialist FY'!A1" display="24A"/>
    <hyperlink ref="D67" location="'T37A Project Scientist FY'!A1" display="37A*"/>
    <hyperlink ref="D40" location="'T13A Prof Research FY'!A1" display="13A*"/>
    <hyperlink ref="D76" location="'T28 Coop Extension Advisor FY'!A1" display="'T28 Coop Extension Advisor FY'!A1"/>
    <hyperlink ref="D77" location="'T28 Coop Extension Advisor FY'!A1" display="'T28 Coop Extension Advisor FY'!A1"/>
    <hyperlink ref="D78" location="'T28 Coop Extension Advisor FY'!A1" display="'T28 Coop Extension Advisor FY'!A1"/>
    <hyperlink ref="D79" location="'T29 Specialist Coop Ext FY'!A1" display="'T29 Specialist Coop Ext FY'!A1"/>
    <hyperlink ref="D80" location="'T29 Specialist Coop Ext FY'!A1" display="'T29 Specialist Coop Ext FY'!A1"/>
    <hyperlink ref="D81" location="'T29 Specialist Coop Ext FY'!A1" display="'T29 Specialist Coop Ext FY'!A1"/>
    <hyperlink ref="D96" location="'T26A Librarian Non-Rep'!A1" display="26A*"/>
    <hyperlink ref="G93" location="'T26A Librarian Non-Rep'!A1" display="Non-Represented"/>
    <hyperlink ref="G94" location="'T26A Librarian Non-Rep'!A1" display="Non-Represented"/>
    <hyperlink ref="G95" location="'T26A Librarian Non-Rep'!A1" display="Non-Represented"/>
    <hyperlink ref="G97" location="'T26A Librarian Non-Rep'!A1" display="Non-Represented"/>
    <hyperlink ref="G98" location="'T26A Librarian Non-Rep'!A1" display="Non-Represented"/>
    <hyperlink ref="G99" location="'T26A Librarian Non-Rep'!A1" display="Non-Represented"/>
    <hyperlink ref="G100" location="'T26A Librarian Non-Rep'!A1" display="Non-Represented"/>
    <hyperlink ref="G101" location="'T26A Librarian Non-Rep'!A1" display="Non-Represented"/>
    <hyperlink ref="G102" location="'T26A Librarian Non-Rep'!A1" display="Non-Represented"/>
    <hyperlink ref="H93" location="'T26B Librarian Represented'!A1" display="Represented"/>
    <hyperlink ref="H94" location="'T26B Librarian Represented'!A1" display="Represented"/>
    <hyperlink ref="H95" location="'T26B Librarian Represented'!A1" display="Represented"/>
    <hyperlink ref="H97" location="'T26B Librarian Represented'!A1" display="Represented"/>
    <hyperlink ref="H98" location="'T26B Librarian Represented'!A1" display="Represented"/>
    <hyperlink ref="H99" location="'T26B Librarian Represented'!A1" display="Represented"/>
    <hyperlink ref="H100" location="'T26B Librarian Represented'!A1" display="Represented"/>
    <hyperlink ref="H101" location="'T26B Librarian Represented'!A1" display="Represented"/>
    <hyperlink ref="H102" location="'T26B Librarian Represented'!A1" display="Represented"/>
    <hyperlink ref="D32" location="'T14A Prof Research BEE FY'!A1" display="14A"/>
    <hyperlink ref="D39" location="'T13A Prof Research FY'!A1" display="13A"/>
    <hyperlink ref="D51" location="'T24A Specialist FY'!A1" display="24A*"/>
    <hyperlink ref="D50" location="'T24A Specialist FY'!A1" display="24A"/>
    <hyperlink ref="D54:D56" location="'T24 Specialist FY'!A1" display="'T24 Specialist FY'!A1"/>
    <hyperlink ref="D70" location="'T37A Project Scientist FY'!A1" display="37A"/>
    <hyperlink ref="D71" location="'T38A Project Scientist BEE FY'!A1" display="38A"/>
    <hyperlink ref="D47" location="'T23 Postdocs EFF 12-1-2018'!A1" display="'T23 Postdocs EFF 12-1-2018'!A1"/>
    <hyperlink ref="D48" location="'T23 Postdocs EFF 12-1-2018'!A1" display="'T23 Postdocs EFF 12-1-2018'!A1"/>
    <hyperlink ref="D29" location="'T14B Prof Research BEE FY'!A1" display="14B"/>
    <hyperlink ref="D30" location="'T14B Prof Research BEE FY'!A1" display="14B"/>
    <hyperlink ref="D31" location="'T14B Prof Research BEE FY'!A1" display="14B"/>
    <hyperlink ref="D33" location="'T14A Prof Research BEE FY'!A1" display="14A"/>
    <hyperlink ref="D34" location="'T14A Prof Research BEE FY'!A1" display="14A"/>
    <hyperlink ref="D36" location="'T24A Specialist FY'!A1" display="24A"/>
    <hyperlink ref="D37" location="'T24A Specialist FY'!A1" display="24A"/>
    <hyperlink ref="D38" location="'T13B Prof Research FY'!A1" display="13B"/>
    <hyperlink ref="D43" location="'T13A Prof Research FY'!A1" display="13A*"/>
    <hyperlink ref="D42" location="'T13A Prof Research FY'!A1" display="13A"/>
    <hyperlink ref="D41" location="'T13B Prof Research FY'!A1" display="13B"/>
    <hyperlink ref="D46" location="'T13A Prof Research FY'!A1" display="13A*"/>
    <hyperlink ref="D45" location="'T13A Prof Research FY'!A1" display="13A"/>
    <hyperlink ref="D44" location="'T13B Prof Research FY'!A1" display="13B"/>
    <hyperlink ref="D49" location="'T24B Specialist FY'!A1" display="24B"/>
    <hyperlink ref="D54" location="'T24A Specialist FY'!A1" display="24A*"/>
    <hyperlink ref="D53" location="'T24A Specialist FY'!A1" display="24A"/>
    <hyperlink ref="D52" location="'T24B Specialist FY'!A1" display="24B"/>
    <hyperlink ref="D57" location="'T24A Specialist FY'!A1" display="24A*"/>
    <hyperlink ref="D56" location="'T24A Specialist FY'!A1" display="24A"/>
    <hyperlink ref="D55" location="'T24B Specialist FY'!A1" display="24B"/>
    <hyperlink ref="D60" location="'T24A Specialist FY'!A1" display="24A*"/>
    <hyperlink ref="D59" location="'T24A Specialist FY'!A1" display="24A"/>
    <hyperlink ref="D58" location="'T24B Specialist FY'!A1" display="24B"/>
    <hyperlink ref="D61" location="'T37B Project Scientist FY'!A1" display="37B"/>
    <hyperlink ref="D62" location="'T38B Project Scientist BEE FY'!A1" display="38B"/>
    <hyperlink ref="D63" location="'T37B Project Scientist FY'!A1" display="37B"/>
    <hyperlink ref="D64" location="'T38B Project Scientist BEE FY'!A1" display="38B"/>
    <hyperlink ref="D65" location="'T37B Project Scientist FY'!A1" display="37B"/>
    <hyperlink ref="D66" location="'T38B Project Scientist BEE FY'!A1" display="38B"/>
    <hyperlink ref="D68:D69" location="'T37A Project Scientist FY'!A1" display="37A*"/>
    <hyperlink ref="D72" location="'T37A Project Scientist FY'!A1" display="37A"/>
    <hyperlink ref="D73" location="'T38A Project Scientist BEE FY'!A1" display="38A"/>
    <hyperlink ref="D74" location="'T37A Project Scientist FY'!A1" display="37A"/>
    <hyperlink ref="D75" location="'T38A Project Scientist BEE FY'!A1" display="38A"/>
    <hyperlink ref="D82" location="'T30A Coord. of Public Programs'!A1" display="30A"/>
    <hyperlink ref="D83:D89" location="'T30A Coord. of Public Programs'!A1" display="30A"/>
    <hyperlink ref="D90" location="'T30B Coord. of Public Programs'!A1" display="30B"/>
    <hyperlink ref="D91:D92" location="'T30B Coord. of Public Programs'!A1" display="30B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125" zoomScaleNormal="125" zoomScalePageLayoutView="125" workbookViewId="0">
      <selection activeCell="A7" sqref="A7"/>
    </sheetView>
  </sheetViews>
  <sheetFormatPr defaultColWidth="11" defaultRowHeight="15.75" x14ac:dyDescent="0.25"/>
  <cols>
    <col min="1" max="2" width="13.375" customWidth="1"/>
    <col min="3" max="3" width="2.625" style="10" customWidth="1"/>
    <col min="4" max="4" width="11.625" style="10" customWidth="1"/>
    <col min="5" max="5" width="2.625" style="10" customWidth="1"/>
    <col min="6" max="6" width="13.375" customWidth="1"/>
    <col min="7" max="7" width="13.625" bestFit="1" customWidth="1"/>
    <col min="8" max="8" width="2.625" style="10" customWidth="1"/>
    <col min="9" max="9" width="11.625" style="10" customWidth="1"/>
    <col min="10" max="10" width="2.625" style="10" customWidth="1"/>
    <col min="11" max="11" width="13.375" customWidth="1"/>
    <col min="12" max="12" width="13.625" bestFit="1" customWidth="1"/>
    <col min="13" max="13" width="2.625" style="10" customWidth="1"/>
    <col min="14" max="14" width="11.625" style="10" customWidth="1"/>
    <col min="15" max="15" width="2.625" style="10" customWidth="1"/>
  </cols>
  <sheetData>
    <row r="1" spans="1:16" x14ac:dyDescent="0.25">
      <c r="A1" s="11" t="str">
        <f>'Template Copy'!A1</f>
        <v>Percent Effort Calculations for Department of Labor Exempt/Non-Exempt Thresholds - 2019-20  Academic Salary Tables</v>
      </c>
      <c r="C1"/>
      <c r="D1"/>
      <c r="E1"/>
      <c r="F1" s="10"/>
      <c r="H1"/>
      <c r="I1"/>
      <c r="J1"/>
      <c r="M1"/>
      <c r="N1"/>
      <c r="O1"/>
    </row>
    <row r="2" spans="1:16" x14ac:dyDescent="0.25">
      <c r="A2" s="19" t="s">
        <v>490</v>
      </c>
      <c r="C2"/>
      <c r="D2"/>
      <c r="E2"/>
      <c r="F2" s="10"/>
      <c r="H2"/>
      <c r="I2"/>
      <c r="J2"/>
      <c r="M2"/>
      <c r="N2"/>
      <c r="O2"/>
    </row>
    <row r="3" spans="1:16" x14ac:dyDescent="0.25">
      <c r="A3" t="str">
        <f>'Template Copy'!A3</f>
        <v>For employees subject to the earnings test, FLSA status should be Non-Exempt unless weekly earnings ≥ $684</v>
      </c>
      <c r="C3"/>
      <c r="D3"/>
      <c r="E3"/>
      <c r="F3" s="10"/>
      <c r="H3"/>
      <c r="I3"/>
      <c r="J3"/>
      <c r="M3"/>
      <c r="N3"/>
      <c r="O3"/>
    </row>
    <row r="4" spans="1:16" x14ac:dyDescent="0.25">
      <c r="A4" t="str">
        <f>'Template Copy'!A4</f>
        <v>Annual Threshold Equivalent:  $35,568</v>
      </c>
      <c r="C4"/>
      <c r="D4"/>
      <c r="E4"/>
      <c r="F4" s="10"/>
      <c r="H4"/>
      <c r="I4"/>
      <c r="J4"/>
      <c r="M4"/>
      <c r="N4"/>
      <c r="O4"/>
    </row>
    <row r="5" spans="1:16" x14ac:dyDescent="0.25">
      <c r="A5" t="str">
        <f>'Template Copy'!A9</f>
        <v>The table below shows the minimum percentage of effort at each step that will produce annual earnings  ≥ $35,568.</v>
      </c>
    </row>
    <row r="6" spans="1:16" x14ac:dyDescent="0.25">
      <c r="A6" s="11" t="s">
        <v>491</v>
      </c>
    </row>
    <row r="7" spans="1:16" x14ac:dyDescent="0.25">
      <c r="A7" s="11" t="s">
        <v>546</v>
      </c>
    </row>
    <row r="9" spans="1:16" x14ac:dyDescent="0.25">
      <c r="A9" s="21" t="s">
        <v>352</v>
      </c>
      <c r="B9" s="45" t="s">
        <v>369</v>
      </c>
      <c r="C9" s="45"/>
      <c r="D9" s="45"/>
      <c r="E9" s="45"/>
      <c r="F9" s="21" t="s">
        <v>353</v>
      </c>
      <c r="G9" s="45" t="s">
        <v>369</v>
      </c>
      <c r="H9" s="45"/>
      <c r="I9" s="45"/>
      <c r="J9" s="45"/>
      <c r="K9" s="21" t="s">
        <v>33</v>
      </c>
      <c r="L9" s="45" t="s">
        <v>369</v>
      </c>
      <c r="M9" s="45"/>
      <c r="N9" s="45"/>
      <c r="O9" s="45"/>
    </row>
    <row r="10" spans="1:16" x14ac:dyDescent="0.25">
      <c r="A10" s="44">
        <v>43647</v>
      </c>
      <c r="B10" s="45" t="str">
        <f>'Template Copy'!$C$28</f>
        <v>% Effort</v>
      </c>
      <c r="C10" s="45"/>
      <c r="D10" s="45" t="str">
        <f>'Template Copy'!$E$28</f>
        <v>Non-Exempt</v>
      </c>
      <c r="E10" s="45"/>
      <c r="F10" s="76">
        <v>43647</v>
      </c>
      <c r="G10" s="45" t="str">
        <f>'Template Copy'!$C$28</f>
        <v>% Effort</v>
      </c>
      <c r="H10" s="45"/>
      <c r="I10" s="45" t="str">
        <f>'Template Copy'!$E$28</f>
        <v>Non-Exempt</v>
      </c>
      <c r="J10" s="45"/>
      <c r="K10" s="76">
        <v>43647</v>
      </c>
      <c r="L10" s="45" t="str">
        <f>'Template Copy'!$C$28</f>
        <v>% Effort</v>
      </c>
      <c r="M10" s="45"/>
      <c r="N10" s="45" t="str">
        <f>'Template Copy'!$E$28</f>
        <v>Non-Exempt</v>
      </c>
      <c r="O10" s="45"/>
      <c r="P10" s="47" t="s">
        <v>364</v>
      </c>
    </row>
    <row r="11" spans="1:16" x14ac:dyDescent="0.25">
      <c r="A11" s="45" t="str">
        <f>'Template Copy'!$B$29</f>
        <v>Annual</v>
      </c>
      <c r="B11" s="45" t="str">
        <f>'Template Copy'!$C$29</f>
        <v xml:space="preserve"> ≥ $35,568/Yr.</v>
      </c>
      <c r="C11" s="45"/>
      <c r="D11" s="45" t="str">
        <f>'Template Copy'!$E$29</f>
        <v>Hourly Rate</v>
      </c>
      <c r="E11" s="45"/>
      <c r="F11" s="45" t="str">
        <f>'Template Copy'!$B$29</f>
        <v>Annual</v>
      </c>
      <c r="G11" s="45" t="str">
        <f>'Template Copy'!$C$29</f>
        <v xml:space="preserve"> ≥ $35,568/Yr.</v>
      </c>
      <c r="H11" s="45"/>
      <c r="I11" s="45" t="str">
        <f>'Template Copy'!$E$29</f>
        <v>Hourly Rate</v>
      </c>
      <c r="J11" s="45"/>
      <c r="K11" s="45" t="str">
        <f>'Template Copy'!$B$29</f>
        <v>Annual</v>
      </c>
      <c r="L11" s="45" t="str">
        <f>'Template Copy'!$C$29</f>
        <v xml:space="preserve"> ≥ $35,568/Yr.</v>
      </c>
      <c r="M11" s="45"/>
      <c r="N11" s="45" t="str">
        <f>'Template Copy'!$E$29</f>
        <v>Hourly Rate</v>
      </c>
      <c r="O11" s="45"/>
      <c r="P11" s="48" t="s">
        <v>365</v>
      </c>
    </row>
    <row r="12" spans="1:16" x14ac:dyDescent="0.25">
      <c r="D12"/>
      <c r="E12"/>
      <c r="I12"/>
      <c r="J12"/>
      <c r="N12"/>
      <c r="O12"/>
      <c r="P12" s="46"/>
    </row>
    <row r="13" spans="1:16" x14ac:dyDescent="0.25">
      <c r="A13" s="2">
        <v>55014</v>
      </c>
      <c r="B13" s="3">
        <f>'Template Copy'!$B$12/A13</f>
        <v>0.64652633875013632</v>
      </c>
      <c r="C13" s="20"/>
      <c r="D13" s="24">
        <v>26.35</v>
      </c>
      <c r="E13" s="24"/>
      <c r="F13" s="2">
        <v>61201</v>
      </c>
      <c r="G13" s="3">
        <f>'Template Copy'!$B$12/F13</f>
        <v>0.58116697439584319</v>
      </c>
      <c r="H13" s="20"/>
      <c r="I13" s="24">
        <v>29.32</v>
      </c>
      <c r="J13" s="24"/>
      <c r="K13" s="2">
        <v>82045</v>
      </c>
      <c r="L13" s="3">
        <f>'Template Copy'!$B$12/K13</f>
        <v>0.43351819123651653</v>
      </c>
      <c r="M13" s="20"/>
      <c r="N13" s="24">
        <v>39.299999999999997</v>
      </c>
      <c r="O13" s="24"/>
      <c r="P13" s="47">
        <v>1</v>
      </c>
    </row>
    <row r="14" spans="1:16" x14ac:dyDescent="0.25">
      <c r="A14" s="2">
        <v>56499</v>
      </c>
      <c r="B14" s="3">
        <f>'Template Copy'!$B$12/A14</f>
        <v>0.62953326607550575</v>
      </c>
      <c r="C14" s="20"/>
      <c r="D14" s="24">
        <v>27.060000000000002</v>
      </c>
      <c r="E14" s="20"/>
      <c r="F14" s="2">
        <v>62854</v>
      </c>
      <c r="G14" s="3">
        <f>'Template Copy'!$B$12/F14</f>
        <v>0.5658828395965253</v>
      </c>
      <c r="H14" s="20"/>
      <c r="I14" s="24">
        <v>30.110000000000003</v>
      </c>
      <c r="J14" s="20"/>
      <c r="K14" s="2">
        <v>84260</v>
      </c>
      <c r="L14" s="3">
        <f>'Template Copy'!$B$12/K14</f>
        <v>0.42212200332304772</v>
      </c>
      <c r="M14" s="20"/>
      <c r="N14" s="24">
        <v>40.36</v>
      </c>
      <c r="O14" s="20"/>
      <c r="P14" s="47">
        <v>2</v>
      </c>
    </row>
    <row r="15" spans="1:16" x14ac:dyDescent="0.25">
      <c r="A15" s="2">
        <v>58025</v>
      </c>
      <c r="B15" s="3">
        <f>'Template Copy'!$B$12/A15</f>
        <v>0.61297716501507971</v>
      </c>
      <c r="C15" s="20"/>
      <c r="D15" s="24">
        <v>27.790000000000003</v>
      </c>
      <c r="E15" s="20"/>
      <c r="F15" s="2">
        <v>64552</v>
      </c>
      <c r="G15" s="3">
        <f>'Template Copy'!$B$12/F15</f>
        <v>0.55099764530920803</v>
      </c>
      <c r="H15" s="20"/>
      <c r="I15" s="24">
        <v>30.92</v>
      </c>
      <c r="J15" s="20"/>
      <c r="K15" s="2">
        <v>86534</v>
      </c>
      <c r="L15" s="3">
        <f>'Template Copy'!$B$12/K15</f>
        <v>0.41102919083828321</v>
      </c>
      <c r="M15" s="20"/>
      <c r="N15" s="24">
        <v>41.449999999999996</v>
      </c>
      <c r="O15" s="20"/>
      <c r="P15" s="47">
        <v>3</v>
      </c>
    </row>
    <row r="16" spans="1:16" x14ac:dyDescent="0.25">
      <c r="A16" s="2">
        <v>59592</v>
      </c>
      <c r="B16" s="3">
        <f>'Template Copy'!$B$12/A16</f>
        <v>0.59685863874345546</v>
      </c>
      <c r="C16" s="20"/>
      <c r="D16" s="24">
        <v>28.55</v>
      </c>
      <c r="E16" s="20"/>
      <c r="F16" s="2">
        <v>66294</v>
      </c>
      <c r="G16" s="3">
        <f>'Template Copy'!$B$12/F16</f>
        <v>0.53651914200380124</v>
      </c>
      <c r="H16" s="20"/>
      <c r="I16" s="24">
        <v>31.75</v>
      </c>
      <c r="J16" s="20"/>
      <c r="K16" s="2">
        <v>88871</v>
      </c>
      <c r="L16" s="3">
        <f>'Template Copy'!$B$12/K16</f>
        <v>0.4002205443845574</v>
      </c>
      <c r="M16" s="20"/>
      <c r="N16" s="24">
        <v>42.57</v>
      </c>
      <c r="O16" s="20"/>
      <c r="P16" s="47">
        <v>4</v>
      </c>
    </row>
    <row r="17" spans="1:16" x14ac:dyDescent="0.25">
      <c r="A17" s="2">
        <v>61201</v>
      </c>
      <c r="B17" s="3">
        <f>'Template Copy'!$B$12/A17</f>
        <v>0.58116697439584319</v>
      </c>
      <c r="C17" s="20"/>
      <c r="D17" s="24">
        <v>29.32</v>
      </c>
      <c r="E17" s="20"/>
      <c r="F17" s="2">
        <v>68085</v>
      </c>
      <c r="G17" s="3">
        <f>'Template Copy'!$B$12/F17</f>
        <v>0.52240581625908789</v>
      </c>
      <c r="H17" s="20"/>
      <c r="I17" s="24">
        <v>32.61</v>
      </c>
      <c r="J17" s="20"/>
      <c r="K17" s="2">
        <v>91270</v>
      </c>
      <c r="L17" s="3">
        <f>'Template Copy'!$B$12/K17</f>
        <v>0.38970088747671744</v>
      </c>
      <c r="M17" s="20"/>
      <c r="N17" s="24">
        <v>43.72</v>
      </c>
      <c r="O17" s="20"/>
      <c r="P17" s="47">
        <v>5</v>
      </c>
    </row>
    <row r="18" spans="1:16" x14ac:dyDescent="0.25">
      <c r="A18" s="2">
        <v>62854</v>
      </c>
      <c r="B18" s="3">
        <f>'Template Copy'!$B$12/A18</f>
        <v>0.5658828395965253</v>
      </c>
      <c r="C18" s="20"/>
      <c r="D18" s="24">
        <v>30.110000000000003</v>
      </c>
      <c r="E18" s="20"/>
      <c r="F18" s="2">
        <v>69923</v>
      </c>
      <c r="G18" s="3">
        <f>'Template Copy'!$B$12/F18</f>
        <v>0.50867382692390206</v>
      </c>
      <c r="H18" s="20"/>
      <c r="I18" s="24">
        <v>33.489999999999995</v>
      </c>
      <c r="J18" s="20"/>
      <c r="K18" s="2">
        <v>93735</v>
      </c>
      <c r="L18" s="3">
        <f>'Template Copy'!$B$12/K18</f>
        <v>0.37945271243398943</v>
      </c>
      <c r="M18" s="20"/>
      <c r="N18" s="24">
        <v>44.9</v>
      </c>
      <c r="O18" s="20"/>
      <c r="P18" s="47">
        <v>6</v>
      </c>
    </row>
    <row r="19" spans="1:16" x14ac:dyDescent="0.25">
      <c r="A19" s="2">
        <v>64552</v>
      </c>
      <c r="B19" s="3">
        <f>'Template Copy'!$B$12/A19</f>
        <v>0.55099764530920803</v>
      </c>
      <c r="C19" s="20"/>
      <c r="D19" s="24">
        <v>30.92</v>
      </c>
      <c r="E19" s="20"/>
      <c r="F19" s="2">
        <v>71811</v>
      </c>
      <c r="G19" s="3">
        <f>'Template Copy'!$B$12/F19</f>
        <v>0.49530016292768519</v>
      </c>
      <c r="H19" s="20"/>
      <c r="I19" s="24">
        <v>34.4</v>
      </c>
      <c r="J19" s="20"/>
      <c r="K19" s="2">
        <v>96266</v>
      </c>
      <c r="L19" s="3">
        <f>'Template Copy'!$B$12/K19</f>
        <v>0.36947624291026948</v>
      </c>
      <c r="M19" s="20"/>
      <c r="N19" s="24">
        <v>46.11</v>
      </c>
      <c r="O19" s="20"/>
      <c r="P19" s="47">
        <v>7</v>
      </c>
    </row>
    <row r="20" spans="1:16" x14ac:dyDescent="0.25">
      <c r="A20" s="2">
        <v>66294</v>
      </c>
      <c r="B20" s="3">
        <f>'Template Copy'!$B$12/A20</f>
        <v>0.53651914200380124</v>
      </c>
      <c r="C20" s="20"/>
      <c r="D20" s="24">
        <v>31.75</v>
      </c>
      <c r="E20" s="20"/>
      <c r="F20" s="2">
        <v>73751</v>
      </c>
      <c r="G20" s="3">
        <f>'Template Copy'!$B$12/F20</f>
        <v>0.48227142682811081</v>
      </c>
      <c r="H20" s="20"/>
      <c r="I20" s="24">
        <v>35.33</v>
      </c>
      <c r="J20" s="20"/>
      <c r="K20" s="2">
        <v>98865</v>
      </c>
      <c r="L20" s="3">
        <f>'Template Copy'!$B$12/K20</f>
        <v>0.35976331360946745</v>
      </c>
      <c r="M20" s="20"/>
      <c r="N20" s="24">
        <v>47.35</v>
      </c>
      <c r="O20" s="20"/>
      <c r="P20" s="47">
        <v>8</v>
      </c>
    </row>
    <row r="21" spans="1:16" x14ac:dyDescent="0.25">
      <c r="A21" s="2">
        <v>68085</v>
      </c>
      <c r="B21" s="3">
        <f>'Template Copy'!$B$12/A21</f>
        <v>0.52240581625908789</v>
      </c>
      <c r="C21" s="20"/>
      <c r="D21" s="24">
        <v>32.61</v>
      </c>
      <c r="E21" s="20"/>
      <c r="F21" s="2">
        <v>75742</v>
      </c>
      <c r="G21" s="3">
        <f>'Template Copy'!$B$12/F21</f>
        <v>0.46959414855694331</v>
      </c>
      <c r="H21" s="20"/>
      <c r="I21" s="24">
        <v>36.28</v>
      </c>
      <c r="J21" s="20"/>
      <c r="K21" s="2">
        <v>101535</v>
      </c>
      <c r="L21" s="3">
        <f>'Template Copy'!$B$12/K21</f>
        <v>0.3503028512335648</v>
      </c>
      <c r="M21" s="20"/>
      <c r="N21" s="24">
        <v>48.629999999999995</v>
      </c>
      <c r="O21" s="20"/>
      <c r="P21" s="47">
        <v>9</v>
      </c>
    </row>
    <row r="22" spans="1:16" x14ac:dyDescent="0.25">
      <c r="A22" s="2"/>
      <c r="B22" s="3"/>
      <c r="F22" s="2">
        <v>77787</v>
      </c>
      <c r="G22" s="3">
        <f>'Template Copy'!$B$12/F22</f>
        <v>0.45724864051833852</v>
      </c>
      <c r="I22" s="24">
        <v>37.26</v>
      </c>
      <c r="K22" s="2">
        <v>104276</v>
      </c>
      <c r="L22" s="3">
        <f>'Template Copy'!$B$12/K22</f>
        <v>0.34109478691165751</v>
      </c>
      <c r="N22" s="24">
        <v>49.949999999999996</v>
      </c>
      <c r="P22" s="47">
        <v>10</v>
      </c>
    </row>
    <row r="23" spans="1:16" x14ac:dyDescent="0.25">
      <c r="A23" s="2"/>
      <c r="B23" s="3"/>
      <c r="F23" s="2">
        <v>79888</v>
      </c>
      <c r="G23" s="3">
        <f>'Template Copy'!$B$12/F23</f>
        <v>0.44522331263769277</v>
      </c>
      <c r="I23" s="24">
        <v>38.269999999999996</v>
      </c>
      <c r="K23" s="2">
        <v>107092</v>
      </c>
      <c r="L23" s="3">
        <f>'Template Copy'!$B$12/K23</f>
        <v>0.33212564897471331</v>
      </c>
      <c r="N23" s="24">
        <v>51.29</v>
      </c>
      <c r="P23" s="47">
        <v>11</v>
      </c>
    </row>
    <row r="24" spans="1:16" x14ac:dyDescent="0.25">
      <c r="A24" s="2"/>
      <c r="B24" s="3"/>
      <c r="F24" s="2">
        <v>82045</v>
      </c>
      <c r="G24" s="3">
        <f>'Template Copy'!$B$12/F24</f>
        <v>0.43351819123651653</v>
      </c>
      <c r="I24" s="24">
        <v>39.299999999999997</v>
      </c>
      <c r="K24" s="2">
        <v>109983</v>
      </c>
      <c r="L24" s="3">
        <f>'Template Copy'!$B$12/K24</f>
        <v>0.32339543383977526</v>
      </c>
      <c r="N24" s="24">
        <v>52.68</v>
      </c>
      <c r="P24" s="47">
        <v>12</v>
      </c>
    </row>
    <row r="25" spans="1:16" x14ac:dyDescent="0.25">
      <c r="A25" s="2"/>
      <c r="B25" s="3"/>
      <c r="F25" s="2">
        <v>84260</v>
      </c>
      <c r="G25" s="3">
        <f>'Template Copy'!$B$12/F25</f>
        <v>0.42212200332304772</v>
      </c>
      <c r="I25" s="24">
        <v>40.36</v>
      </c>
      <c r="K25" s="2">
        <v>112952</v>
      </c>
      <c r="L25" s="3">
        <f>'Template Copy'!$B$12/K25</f>
        <v>0.3148948225795028</v>
      </c>
      <c r="N25" s="24">
        <v>54.1</v>
      </c>
      <c r="P25" s="47">
        <v>13</v>
      </c>
    </row>
    <row r="26" spans="1:16" x14ac:dyDescent="0.25">
      <c r="A26" s="2"/>
      <c r="B26" s="3"/>
      <c r="F26" s="2">
        <v>86534</v>
      </c>
      <c r="G26" s="3">
        <f>'Template Copy'!$B$12/F26</f>
        <v>0.41102919083828321</v>
      </c>
      <c r="I26" s="24">
        <v>41.449999999999996</v>
      </c>
      <c r="K26" s="2">
        <v>116002</v>
      </c>
      <c r="L26" s="3">
        <f>'Template Copy'!$B$12/K26</f>
        <v>0.30661540318270375</v>
      </c>
      <c r="N26" s="24">
        <v>55.559999999999995</v>
      </c>
      <c r="P26" s="47">
        <v>14</v>
      </c>
    </row>
    <row r="27" spans="1:16" x14ac:dyDescent="0.25">
      <c r="A27" s="2"/>
      <c r="B27" s="3"/>
      <c r="F27" s="2">
        <v>88871</v>
      </c>
      <c r="G27" s="3">
        <f>'Template Copy'!$B$12/F27</f>
        <v>0.4002205443845574</v>
      </c>
      <c r="I27" s="24">
        <v>42.57</v>
      </c>
      <c r="K27" s="2">
        <v>119133</v>
      </c>
      <c r="L27" s="3">
        <f>'Template Copy'!$B$12/K27</f>
        <v>0.29855707486590616</v>
      </c>
      <c r="N27" s="24">
        <v>57.059999999999995</v>
      </c>
      <c r="P27" s="47">
        <v>15</v>
      </c>
    </row>
    <row r="28" spans="1:16" x14ac:dyDescent="0.25">
      <c r="A28" s="2"/>
      <c r="B28" s="3"/>
      <c r="F28" s="2">
        <v>91270</v>
      </c>
      <c r="G28" s="3">
        <f>'Template Copy'!$B$12/F28</f>
        <v>0.38970088747671744</v>
      </c>
      <c r="I28" s="24">
        <v>43.72</v>
      </c>
      <c r="K28" s="2">
        <v>122350</v>
      </c>
      <c r="L28" s="3">
        <f>'Template Copy'!$B$12/K28</f>
        <v>0.29070698814875356</v>
      </c>
      <c r="N28" s="24">
        <v>58.6</v>
      </c>
      <c r="P28" s="47">
        <v>16</v>
      </c>
    </row>
    <row r="29" spans="1:16" x14ac:dyDescent="0.25">
      <c r="A29" s="2"/>
      <c r="B29" s="3"/>
      <c r="F29" s="2">
        <v>93735</v>
      </c>
      <c r="G29" s="3">
        <f>'Template Copy'!$B$12/F29</f>
        <v>0.37945271243398943</v>
      </c>
      <c r="I29" s="24">
        <v>44.9</v>
      </c>
      <c r="K29" s="2">
        <v>125654</v>
      </c>
      <c r="L29" s="3">
        <f>'Template Copy'!$B$12/K29</f>
        <v>0.28306301430913461</v>
      </c>
      <c r="N29" s="24">
        <v>60.18</v>
      </c>
      <c r="P29" s="47">
        <v>17</v>
      </c>
    </row>
    <row r="30" spans="1:16" x14ac:dyDescent="0.25">
      <c r="A30" s="2"/>
      <c r="B30" s="3"/>
      <c r="F30" s="2">
        <v>96266</v>
      </c>
      <c r="G30" s="3">
        <f>'Template Copy'!$B$12/F30</f>
        <v>0.36947624291026948</v>
      </c>
      <c r="I30" s="24">
        <v>46.11</v>
      </c>
      <c r="K30" s="2">
        <v>129047</v>
      </c>
      <c r="L30" s="3">
        <f>'Template Copy'!$B$12/K30</f>
        <v>0.27562051035669177</v>
      </c>
      <c r="N30" s="24">
        <v>61.809999999999995</v>
      </c>
      <c r="P30" s="47">
        <v>18</v>
      </c>
    </row>
    <row r="31" spans="1:16" x14ac:dyDescent="0.25">
      <c r="A31" s="2"/>
      <c r="B31" s="3"/>
      <c r="K31" s="2">
        <v>132531</v>
      </c>
      <c r="L31" s="3">
        <f>'Template Copy'!$B$12/K31</f>
        <v>0.26837494623899316</v>
      </c>
      <c r="N31" s="24">
        <v>63.48</v>
      </c>
      <c r="P31" s="47">
        <v>19</v>
      </c>
    </row>
    <row r="32" spans="1:16" x14ac:dyDescent="0.25">
      <c r="A32" s="2"/>
      <c r="B32" s="3"/>
    </row>
    <row r="33" spans="1:11" x14ac:dyDescent="0.25">
      <c r="A33" t="str">
        <f>'Template Copy'!$A$40</f>
        <v>Updated 11/1/2019</v>
      </c>
    </row>
    <row r="35" spans="1:11" x14ac:dyDescent="0.25">
      <c r="A35" s="57" t="s">
        <v>394</v>
      </c>
    </row>
    <row r="38" spans="1:11" x14ac:dyDescent="0.25">
      <c r="A38" s="5"/>
      <c r="F38" s="5"/>
      <c r="K38" s="5"/>
    </row>
    <row r="39" spans="1:11" x14ac:dyDescent="0.25">
      <c r="A39" s="5"/>
      <c r="F39" s="5"/>
      <c r="K39" s="5"/>
    </row>
    <row r="40" spans="1:11" x14ac:dyDescent="0.25">
      <c r="A40" s="5"/>
      <c r="F40" s="5"/>
      <c r="K40" s="5"/>
    </row>
    <row r="41" spans="1:11" x14ac:dyDescent="0.25">
      <c r="A41" s="5"/>
      <c r="F41" s="5"/>
      <c r="K41" s="5"/>
    </row>
    <row r="42" spans="1:11" x14ac:dyDescent="0.25">
      <c r="A42" s="5"/>
      <c r="F42" s="5"/>
      <c r="K42" s="5"/>
    </row>
    <row r="43" spans="1:11" x14ac:dyDescent="0.25">
      <c r="A43" s="5"/>
      <c r="F43" s="5"/>
      <c r="K43" s="5"/>
    </row>
    <row r="44" spans="1:11" x14ac:dyDescent="0.25">
      <c r="A44" s="5"/>
      <c r="F44" s="5"/>
      <c r="K44" s="5"/>
    </row>
    <row r="45" spans="1:11" x14ac:dyDescent="0.25">
      <c r="A45" s="5"/>
      <c r="F45" s="5"/>
      <c r="K45" s="5"/>
    </row>
    <row r="46" spans="1:11" x14ac:dyDescent="0.25">
      <c r="A46" s="5"/>
      <c r="F46" s="5"/>
      <c r="K46" s="5"/>
    </row>
    <row r="47" spans="1:11" x14ac:dyDescent="0.25">
      <c r="F47" s="5"/>
      <c r="K47" s="5"/>
    </row>
    <row r="48" spans="1:11" x14ac:dyDescent="0.25">
      <c r="F48" s="5"/>
      <c r="K48" s="5"/>
    </row>
    <row r="49" spans="6:11" x14ac:dyDescent="0.25">
      <c r="F49" s="5"/>
      <c r="K49" s="5"/>
    </row>
    <row r="50" spans="6:11" x14ac:dyDescent="0.25">
      <c r="F50" s="5"/>
      <c r="K50" s="5"/>
    </row>
    <row r="51" spans="6:11" x14ac:dyDescent="0.25">
      <c r="F51" s="5"/>
      <c r="K51" s="5"/>
    </row>
    <row r="52" spans="6:11" x14ac:dyDescent="0.25">
      <c r="F52" s="5"/>
      <c r="K52" s="5"/>
    </row>
    <row r="53" spans="6:11" x14ac:dyDescent="0.25">
      <c r="F53" s="5"/>
      <c r="K53" s="5"/>
    </row>
    <row r="54" spans="6:11" x14ac:dyDescent="0.25">
      <c r="F54" s="5"/>
      <c r="K54" s="5"/>
    </row>
    <row r="55" spans="6:11" x14ac:dyDescent="0.25">
      <c r="F55" s="5"/>
      <c r="K55" s="5"/>
    </row>
    <row r="56" spans="6:11" x14ac:dyDescent="0.25">
      <c r="F56" s="5"/>
      <c r="K56" s="5"/>
    </row>
    <row r="57" spans="6:11" x14ac:dyDescent="0.25">
      <c r="F57" s="5"/>
      <c r="K57" s="5"/>
    </row>
    <row r="58" spans="6:11" x14ac:dyDescent="0.25">
      <c r="F58" s="5"/>
      <c r="K58" s="5"/>
    </row>
    <row r="59" spans="6:11" x14ac:dyDescent="0.25">
      <c r="F59" s="5"/>
      <c r="K59" s="5"/>
    </row>
    <row r="60" spans="6:11" x14ac:dyDescent="0.25">
      <c r="F60" s="5"/>
      <c r="K60" s="5"/>
    </row>
    <row r="61" spans="6:11" x14ac:dyDescent="0.25">
      <c r="F61" s="5"/>
      <c r="K61" s="5"/>
    </row>
    <row r="62" spans="6:11" x14ac:dyDescent="0.25">
      <c r="F62" s="5"/>
      <c r="K62" s="5"/>
    </row>
    <row r="63" spans="6:11" x14ac:dyDescent="0.25">
      <c r="K63" s="5"/>
    </row>
    <row r="64" spans="6:11" x14ac:dyDescent="0.25">
      <c r="K64" s="5"/>
    </row>
  </sheetData>
  <hyperlinks>
    <hyperlink ref="A35" location="Intro!A1" display="Back to Intro"/>
  </hyperlinks>
  <pageMargins left="0.75" right="0.75" top="1" bottom="1" header="0.5" footer="0.5"/>
  <pageSetup scale="86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8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  <c r="D1" s="10"/>
    </row>
    <row r="2" spans="1:11" x14ac:dyDescent="0.25">
      <c r="A2" s="19" t="str">
        <f>'Template Copy'!A2</f>
        <v>Scales Effective 7/1/2019 - Threshold Effective 1/1/2020</v>
      </c>
      <c r="D2" s="10"/>
    </row>
    <row r="3" spans="1:11" x14ac:dyDescent="0.25">
      <c r="A3" t="str">
        <f>'Template Copy'!A3</f>
        <v>For employees subject to the earnings test, FLSA status should be Non-Exempt unless weekly earnings ≥ $684</v>
      </c>
      <c r="D3" s="10"/>
    </row>
    <row r="4" spans="1:11" x14ac:dyDescent="0.25">
      <c r="A4" t="str">
        <f>'Template Copy'!A4</f>
        <v>Annual Threshold Equivalent:  $35,568</v>
      </c>
      <c r="D4" s="10"/>
    </row>
    <row r="5" spans="1:11" x14ac:dyDescent="0.25">
      <c r="A5" t="str">
        <f>'Template Copy'!A9</f>
        <v>The table below shows the minimum percentage of effort at each step that will produce annual earnings  ≥ $35,568.</v>
      </c>
      <c r="C5" s="10"/>
      <c r="D5"/>
    </row>
    <row r="6" spans="1:11" x14ac:dyDescent="0.25">
      <c r="A6" s="11" t="s">
        <v>355</v>
      </c>
      <c r="D6" s="10"/>
    </row>
    <row r="7" spans="1:11" x14ac:dyDescent="0.25">
      <c r="A7" s="11" t="s">
        <v>17</v>
      </c>
    </row>
    <row r="9" spans="1:11" x14ac:dyDescent="0.25">
      <c r="C9" s="22" t="str">
        <f>'Template Copy'!$B$27</f>
        <v>Salary Scale</v>
      </c>
      <c r="D9" s="22" t="str">
        <f>'Template Copy'!$C$27</f>
        <v>Minimum Part-Time</v>
      </c>
      <c r="E9" s="10"/>
    </row>
    <row r="10" spans="1:11" x14ac:dyDescent="0.25">
      <c r="C10" s="41">
        <f>'Template Copy'!$B$28</f>
        <v>43647</v>
      </c>
      <c r="D10" s="22" t="str">
        <f>'Template Copy'!$C$28</f>
        <v>% Effort</v>
      </c>
      <c r="E10" s="10"/>
      <c r="F10" s="22" t="str">
        <f>'Template Copy'!$E$28</f>
        <v>Non-Exempt</v>
      </c>
    </row>
    <row r="11" spans="1:11" x14ac:dyDescent="0.25">
      <c r="A11" s="11" t="s">
        <v>7</v>
      </c>
      <c r="B11" s="22" t="str">
        <f>'Template Copy'!$A$29</f>
        <v>Step</v>
      </c>
      <c r="C11" s="22" t="str">
        <f>'Template Copy'!$B$29</f>
        <v>Annual</v>
      </c>
      <c r="D11" s="22" t="str">
        <f>'Template Copy'!$C$29</f>
        <v xml:space="preserve"> ≥ $35,568/Yr.</v>
      </c>
      <c r="E11" s="10"/>
      <c r="F11" s="22" t="str">
        <f>'Template Copy'!$E$29</f>
        <v>Hourly Rate</v>
      </c>
    </row>
    <row r="12" spans="1:11" x14ac:dyDescent="0.25">
      <c r="B12" s="8"/>
      <c r="D12"/>
    </row>
    <row r="13" spans="1:11" x14ac:dyDescent="0.25">
      <c r="A13" s="11" t="s">
        <v>5</v>
      </c>
      <c r="B13" s="22">
        <v>1</v>
      </c>
      <c r="C13" s="30">
        <v>56300</v>
      </c>
      <c r="D13" s="31">
        <f>'Template Copy'!$B$12/C13</f>
        <v>0.63175843694493783</v>
      </c>
      <c r="E13" s="5"/>
      <c r="F13" s="24">
        <v>26.96</v>
      </c>
      <c r="K13" s="5"/>
    </row>
    <row r="14" spans="1:11" x14ac:dyDescent="0.25">
      <c r="A14" s="11" t="s">
        <v>16</v>
      </c>
      <c r="B14" s="22">
        <v>2</v>
      </c>
      <c r="C14" s="30">
        <v>59100</v>
      </c>
      <c r="D14" s="31">
        <f>'Template Copy'!$B$12/C14</f>
        <v>0.6018274111675127</v>
      </c>
      <c r="E14" s="5"/>
      <c r="F14" s="24">
        <v>28.3</v>
      </c>
      <c r="K14" s="5"/>
    </row>
    <row r="15" spans="1:11" x14ac:dyDescent="0.25">
      <c r="A15" s="11"/>
      <c r="B15" s="22">
        <v>3</v>
      </c>
      <c r="C15" s="30">
        <v>61800</v>
      </c>
      <c r="D15" s="31">
        <f>'Template Copy'!$B$12/C15</f>
        <v>0.57553398058252425</v>
      </c>
      <c r="E15" s="5"/>
      <c r="F15" s="24">
        <v>29.6</v>
      </c>
      <c r="K15" s="5"/>
    </row>
    <row r="16" spans="1:11" x14ac:dyDescent="0.25">
      <c r="A16" s="11"/>
      <c r="B16" s="22">
        <v>4</v>
      </c>
      <c r="C16" s="30">
        <v>65900</v>
      </c>
      <c r="D16" s="31">
        <f>'Template Copy'!$B$12/C16</f>
        <v>0.53972685887708649</v>
      </c>
      <c r="E16" s="5"/>
      <c r="F16" s="24">
        <v>31.56</v>
      </c>
      <c r="K16" s="5"/>
    </row>
    <row r="17" spans="1:11" x14ac:dyDescent="0.25">
      <c r="A17" s="11"/>
      <c r="B17" s="22">
        <v>5</v>
      </c>
      <c r="C17" s="30">
        <v>69500</v>
      </c>
      <c r="D17" s="31">
        <f>'Template Copy'!$B$12/C17</f>
        <v>0.51176978417266183</v>
      </c>
      <c r="E17" s="5"/>
      <c r="F17" s="24">
        <v>33.29</v>
      </c>
      <c r="K17" s="5"/>
    </row>
    <row r="18" spans="1:11" x14ac:dyDescent="0.25">
      <c r="A18" s="11"/>
      <c r="B18" s="22">
        <v>6</v>
      </c>
      <c r="C18" s="30">
        <v>73500</v>
      </c>
      <c r="D18" s="31">
        <f>'Template Copy'!$B$12/C18</f>
        <v>0.48391836734693877</v>
      </c>
      <c r="E18" s="5"/>
      <c r="F18" s="24">
        <v>35.200000000000003</v>
      </c>
      <c r="K18" s="5"/>
    </row>
    <row r="19" spans="1:11" x14ac:dyDescent="0.25">
      <c r="A19" s="11"/>
      <c r="B19" s="11"/>
      <c r="C19" s="30"/>
      <c r="D19" s="31"/>
      <c r="E19" s="5"/>
      <c r="F19" s="24"/>
    </row>
    <row r="20" spans="1:11" x14ac:dyDescent="0.25">
      <c r="A20" s="11" t="s">
        <v>6</v>
      </c>
      <c r="B20" s="22">
        <v>1</v>
      </c>
      <c r="C20" s="30">
        <v>69600</v>
      </c>
      <c r="D20" s="31">
        <f>'Template Copy'!$B$12/C20</f>
        <v>0.51103448275862073</v>
      </c>
      <c r="F20" s="24">
        <v>33.33</v>
      </c>
      <c r="K20" s="5"/>
    </row>
    <row r="21" spans="1:11" x14ac:dyDescent="0.25">
      <c r="A21" s="11" t="s">
        <v>16</v>
      </c>
      <c r="B21" s="22">
        <v>2</v>
      </c>
      <c r="C21" s="30">
        <v>73600</v>
      </c>
      <c r="D21" s="31">
        <f>'Template Copy'!$B$12/C21</f>
        <v>0.48326086956521741</v>
      </c>
      <c r="F21" s="24">
        <v>35.25</v>
      </c>
      <c r="K21" s="5"/>
    </row>
    <row r="22" spans="1:11" x14ac:dyDescent="0.25">
      <c r="A22" s="11"/>
      <c r="B22" s="22">
        <v>3</v>
      </c>
      <c r="C22" s="30">
        <v>76700</v>
      </c>
      <c r="D22" s="31">
        <f>'Template Copy'!$B$12/C22</f>
        <v>0.46372881355932205</v>
      </c>
      <c r="F22" s="24">
        <v>36.729999999999997</v>
      </c>
      <c r="K22" s="5"/>
    </row>
    <row r="23" spans="1:11" x14ac:dyDescent="0.25">
      <c r="A23" s="11"/>
      <c r="B23" s="22">
        <v>4</v>
      </c>
      <c r="C23" s="30">
        <v>82800</v>
      </c>
      <c r="D23" s="31">
        <f>'Template Copy'!$B$12/C23</f>
        <v>0.42956521739130432</v>
      </c>
      <c r="F23" s="24">
        <v>39.659999999999997</v>
      </c>
      <c r="K23" s="5"/>
    </row>
    <row r="24" spans="1:11" x14ac:dyDescent="0.25">
      <c r="A24" s="11"/>
      <c r="B24" s="22">
        <v>5</v>
      </c>
      <c r="C24" s="30">
        <v>88800</v>
      </c>
      <c r="D24" s="31">
        <f>'Template Copy'!$B$12/C24</f>
        <v>0.40054054054054056</v>
      </c>
      <c r="F24" s="24">
        <v>42.53</v>
      </c>
      <c r="K24" s="5"/>
    </row>
    <row r="25" spans="1:11" x14ac:dyDescent="0.25">
      <c r="A25" s="11"/>
      <c r="B25" s="11"/>
      <c r="C25" s="30"/>
      <c r="D25" s="31"/>
      <c r="F25" s="24"/>
    </row>
    <row r="26" spans="1:11" x14ac:dyDescent="0.25">
      <c r="A26" s="11" t="s">
        <v>16</v>
      </c>
      <c r="B26" s="22">
        <v>1</v>
      </c>
      <c r="C26" s="30">
        <v>82900</v>
      </c>
      <c r="D26" s="31">
        <f>'Template Copy'!$B$12/C26</f>
        <v>0.42904704463208687</v>
      </c>
      <c r="F26" s="24">
        <v>39.700000000000003</v>
      </c>
      <c r="K26" s="5"/>
    </row>
    <row r="27" spans="1:11" x14ac:dyDescent="0.25">
      <c r="A27" s="11"/>
      <c r="B27" s="22">
        <v>2</v>
      </c>
      <c r="C27" s="30">
        <v>88900</v>
      </c>
      <c r="D27" s="31">
        <f>'Template Copy'!$B$12/C27</f>
        <v>0.40008998875140606</v>
      </c>
      <c r="F27" s="24">
        <v>42.58</v>
      </c>
      <c r="K27" s="5"/>
    </row>
    <row r="28" spans="1:11" x14ac:dyDescent="0.25">
      <c r="B28" s="22">
        <v>3</v>
      </c>
      <c r="C28" s="30">
        <v>96500</v>
      </c>
      <c r="D28" s="31">
        <f>'Template Copy'!$B$12/C28</f>
        <v>0.36858031088082904</v>
      </c>
      <c r="F28" s="24">
        <v>46.22</v>
      </c>
      <c r="K28" s="5"/>
    </row>
    <row r="29" spans="1:11" x14ac:dyDescent="0.25">
      <c r="B29" s="22">
        <v>4</v>
      </c>
      <c r="C29" s="30">
        <v>104400</v>
      </c>
      <c r="D29" s="31">
        <f>'Template Copy'!$B$12/C29</f>
        <v>0.34068965517241379</v>
      </c>
      <c r="F29" s="24">
        <v>50</v>
      </c>
      <c r="K29" s="5"/>
    </row>
    <row r="30" spans="1:11" x14ac:dyDescent="0.25">
      <c r="B30" s="22">
        <v>5</v>
      </c>
      <c r="C30" s="30">
        <v>111800</v>
      </c>
      <c r="D30" s="31">
        <f>'Template Copy'!$B$12/C30</f>
        <v>0.31813953488372093</v>
      </c>
      <c r="F30" s="24">
        <v>53.54</v>
      </c>
      <c r="K30" s="5"/>
    </row>
    <row r="31" spans="1:11" x14ac:dyDescent="0.25">
      <c r="B31" s="22">
        <v>6</v>
      </c>
      <c r="C31" s="30">
        <v>121000</v>
      </c>
      <c r="D31" s="31">
        <f>'Template Copy'!$B$12/C31</f>
        <v>0.29395041322314047</v>
      </c>
      <c r="F31" s="24">
        <v>57.95</v>
      </c>
      <c r="K31" s="5"/>
    </row>
    <row r="32" spans="1:11" x14ac:dyDescent="0.25">
      <c r="B32" s="22">
        <v>7</v>
      </c>
      <c r="C32" s="30">
        <v>132400</v>
      </c>
      <c r="D32" s="31">
        <f>'Template Copy'!$B$12/C32</f>
        <v>0.26864048338368579</v>
      </c>
      <c r="F32" s="24">
        <v>63.41</v>
      </c>
      <c r="K32" s="5"/>
    </row>
    <row r="33" spans="1:11" x14ac:dyDescent="0.25">
      <c r="B33" s="22">
        <v>8</v>
      </c>
      <c r="C33" s="30">
        <v>145500</v>
      </c>
      <c r="D33" s="31">
        <f>'Template Copy'!$B$12/C33</f>
        <v>0.24445360824742268</v>
      </c>
      <c r="F33" s="24">
        <v>69.680000000000007</v>
      </c>
      <c r="K33" s="5"/>
    </row>
    <row r="34" spans="1:11" x14ac:dyDescent="0.25">
      <c r="B34" s="22">
        <v>9</v>
      </c>
      <c r="C34" s="30">
        <v>158400</v>
      </c>
      <c r="D34" s="31">
        <f>'Template Copy'!$B$12/C34</f>
        <v>0.22454545454545455</v>
      </c>
      <c r="F34" s="24">
        <v>75.86</v>
      </c>
      <c r="K34" s="5"/>
    </row>
    <row r="35" spans="1:11" x14ac:dyDescent="0.25"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8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  <c r="D1" s="10"/>
    </row>
    <row r="2" spans="1:11" x14ac:dyDescent="0.25">
      <c r="A2" s="19" t="str">
        <f>'Template Copy'!A2</f>
        <v>Scales Effective 7/1/2019 - Threshold Effective 1/1/2020</v>
      </c>
      <c r="D2" s="10"/>
    </row>
    <row r="3" spans="1:11" x14ac:dyDescent="0.25">
      <c r="A3" t="str">
        <f>'Template Copy'!A3</f>
        <v>For employees subject to the earnings test, FLSA status should be Non-Exempt unless weekly earnings ≥ $684</v>
      </c>
      <c r="D3" s="10"/>
    </row>
    <row r="4" spans="1:11" x14ac:dyDescent="0.25">
      <c r="A4" t="str">
        <f>'Template Copy'!A4</f>
        <v>Annual Threshold Equivalent:  $35,568</v>
      </c>
      <c r="D4" s="10"/>
    </row>
    <row r="5" spans="1:11" x14ac:dyDescent="0.25">
      <c r="A5" t="str">
        <f>'Template Copy'!A9</f>
        <v>The table below shows the minimum percentage of effort at each step that will produce annual earnings  ≥ $35,568.</v>
      </c>
      <c r="C5" s="10"/>
      <c r="D5"/>
    </row>
    <row r="6" spans="1:11" x14ac:dyDescent="0.25">
      <c r="A6" s="11" t="s">
        <v>356</v>
      </c>
      <c r="D6" s="10"/>
    </row>
    <row r="7" spans="1:11" x14ac:dyDescent="0.25">
      <c r="A7" s="11" t="s">
        <v>18</v>
      </c>
    </row>
    <row r="9" spans="1:11" x14ac:dyDescent="0.25">
      <c r="C9" s="22" t="str">
        <f>'Template Copy'!$B$27</f>
        <v>Salary Scale</v>
      </c>
      <c r="D9" s="22" t="str">
        <f>'Template Copy'!$C$27</f>
        <v>Minimum Part-Time</v>
      </c>
      <c r="E9" s="10"/>
    </row>
    <row r="10" spans="1:11" x14ac:dyDescent="0.25">
      <c r="C10" s="41">
        <f>'Template Copy'!$B$28</f>
        <v>43647</v>
      </c>
      <c r="D10" s="22" t="str">
        <f>'Template Copy'!$C$28</f>
        <v>% Effort</v>
      </c>
      <c r="E10" s="10"/>
      <c r="F10" s="22" t="str">
        <f>'Template Copy'!$E$28</f>
        <v>Non-Exempt</v>
      </c>
    </row>
    <row r="11" spans="1:11" x14ac:dyDescent="0.25">
      <c r="A11" s="11" t="s">
        <v>7</v>
      </c>
      <c r="B11" s="22" t="str">
        <f>'Template Copy'!$A$29</f>
        <v>Step</v>
      </c>
      <c r="C11" s="22" t="str">
        <f>'Template Copy'!$B$29</f>
        <v>Annual</v>
      </c>
      <c r="D11" s="22" t="str">
        <f>'Template Copy'!$C$29</f>
        <v xml:space="preserve"> ≥ $35,568/Yr.</v>
      </c>
      <c r="E11" s="10"/>
      <c r="F11" s="22" t="str">
        <f>'Template Copy'!$E$29</f>
        <v>Hourly Rate</v>
      </c>
    </row>
    <row r="12" spans="1:11" x14ac:dyDescent="0.25">
      <c r="A12" s="11"/>
      <c r="B12" s="14"/>
      <c r="D12"/>
    </row>
    <row r="13" spans="1:11" x14ac:dyDescent="0.25">
      <c r="A13" s="11" t="s">
        <v>5</v>
      </c>
      <c r="B13" s="14">
        <v>1</v>
      </c>
      <c r="C13" s="30">
        <v>75000</v>
      </c>
      <c r="D13" s="31">
        <f>'Template Copy'!$B$12/C13</f>
        <v>0.47423999999999999</v>
      </c>
      <c r="E13" s="5"/>
      <c r="F13" s="24">
        <v>35.92</v>
      </c>
      <c r="G13" s="5"/>
      <c r="K13" s="5"/>
    </row>
    <row r="14" spans="1:11" x14ac:dyDescent="0.25">
      <c r="A14" s="11" t="s">
        <v>10</v>
      </c>
      <c r="B14" s="14">
        <v>2</v>
      </c>
      <c r="C14" s="30">
        <v>79600</v>
      </c>
      <c r="D14" s="31">
        <f>'Template Copy'!$B$12/C14</f>
        <v>0.44683417085427135</v>
      </c>
      <c r="E14" s="5"/>
      <c r="F14" s="24">
        <v>38.119999999999997</v>
      </c>
      <c r="G14" s="5"/>
      <c r="K14" s="5"/>
    </row>
    <row r="15" spans="1:11" x14ac:dyDescent="0.25">
      <c r="A15" s="11"/>
      <c r="B15" s="14">
        <v>3</v>
      </c>
      <c r="C15" s="30">
        <v>83800</v>
      </c>
      <c r="D15" s="31">
        <f>'Template Copy'!$B$12/C15</f>
        <v>0.42443914081145584</v>
      </c>
      <c r="E15" s="5"/>
      <c r="F15" s="24">
        <v>40.130000000000003</v>
      </c>
      <c r="G15" s="5"/>
      <c r="K15" s="5"/>
    </row>
    <row r="16" spans="1:11" x14ac:dyDescent="0.25">
      <c r="A16" s="11"/>
      <c r="B16" s="14">
        <v>4</v>
      </c>
      <c r="C16" s="30">
        <v>88700</v>
      </c>
      <c r="D16" s="31">
        <f>'Template Copy'!$B$12/C16</f>
        <v>0.40099210822998871</v>
      </c>
      <c r="E16" s="5"/>
      <c r="F16" s="24">
        <v>42.48</v>
      </c>
      <c r="G16" s="5"/>
      <c r="K16" s="5"/>
    </row>
    <row r="17" spans="1:11" x14ac:dyDescent="0.25">
      <c r="A17" s="11"/>
      <c r="B17" s="14">
        <v>5</v>
      </c>
      <c r="C17" s="30">
        <v>93200</v>
      </c>
      <c r="D17" s="31">
        <f>'Template Copy'!$B$12/C17</f>
        <v>0.38163090128755367</v>
      </c>
      <c r="E17" s="5"/>
      <c r="F17" s="24">
        <v>44.64</v>
      </c>
      <c r="G17" s="5"/>
      <c r="K17" s="5"/>
    </row>
    <row r="18" spans="1:11" x14ac:dyDescent="0.25">
      <c r="A18" s="11"/>
      <c r="B18" s="14">
        <v>6</v>
      </c>
      <c r="C18" s="30">
        <v>98200</v>
      </c>
      <c r="D18" s="31">
        <f>'Template Copy'!$B$12/C18</f>
        <v>0.36219959266802443</v>
      </c>
      <c r="E18" s="5"/>
      <c r="F18" s="24">
        <v>47.03</v>
      </c>
      <c r="G18" s="5"/>
      <c r="K18" s="5"/>
    </row>
    <row r="19" spans="1:11" x14ac:dyDescent="0.25">
      <c r="A19" s="11"/>
      <c r="B19" s="11"/>
      <c r="C19" s="30"/>
      <c r="D19" s="31"/>
      <c r="E19" s="5"/>
      <c r="F19" s="24"/>
      <c r="G19" s="5"/>
      <c r="K19" s="5"/>
    </row>
    <row r="20" spans="1:11" x14ac:dyDescent="0.25">
      <c r="A20" s="11" t="s">
        <v>6</v>
      </c>
      <c r="B20" s="14">
        <v>1</v>
      </c>
      <c r="C20" s="30">
        <v>93300</v>
      </c>
      <c r="D20" s="31">
        <f>'Template Copy'!$B$12/C20</f>
        <v>0.38122186495176846</v>
      </c>
      <c r="F20" s="24">
        <v>44.68</v>
      </c>
      <c r="G20" s="5"/>
      <c r="K20" s="5"/>
    </row>
    <row r="21" spans="1:11" x14ac:dyDescent="0.25">
      <c r="A21" s="11" t="s">
        <v>10</v>
      </c>
      <c r="B21" s="14">
        <v>2</v>
      </c>
      <c r="C21" s="30">
        <v>98300</v>
      </c>
      <c r="D21" s="31">
        <f>'Template Copy'!$B$12/C21</f>
        <v>0.36183112919633775</v>
      </c>
      <c r="F21" s="24">
        <v>47.08</v>
      </c>
      <c r="G21" s="5"/>
      <c r="K21" s="5"/>
    </row>
    <row r="22" spans="1:11" x14ac:dyDescent="0.25">
      <c r="A22" s="11"/>
      <c r="B22" s="14">
        <v>3</v>
      </c>
      <c r="C22" s="30">
        <v>103300</v>
      </c>
      <c r="D22" s="31">
        <f>'Template Copy'!$B$12/C22</f>
        <v>0.34431752178121977</v>
      </c>
      <c r="F22" s="24">
        <v>49.47</v>
      </c>
      <c r="G22" s="5"/>
      <c r="K22" s="5"/>
    </row>
    <row r="23" spans="1:11" x14ac:dyDescent="0.25">
      <c r="A23" s="11"/>
      <c r="B23" s="14">
        <v>4</v>
      </c>
      <c r="C23" s="30">
        <v>109500</v>
      </c>
      <c r="D23" s="31">
        <f>'Template Copy'!$B$12/C23</f>
        <v>0.32482191780821917</v>
      </c>
      <c r="F23" s="24">
        <v>52.44</v>
      </c>
      <c r="G23" s="5"/>
      <c r="K23" s="5"/>
    </row>
    <row r="24" spans="1:11" x14ac:dyDescent="0.25">
      <c r="A24" s="11"/>
      <c r="B24" s="14">
        <v>5</v>
      </c>
      <c r="C24" s="30">
        <v>117900</v>
      </c>
      <c r="D24" s="31">
        <f>'Template Copy'!$B$12/C24</f>
        <v>0.30167938931297711</v>
      </c>
      <c r="F24" s="24">
        <v>56.47</v>
      </c>
      <c r="G24" s="5"/>
      <c r="K24" s="5"/>
    </row>
    <row r="25" spans="1:11" x14ac:dyDescent="0.25">
      <c r="A25" s="11"/>
      <c r="B25" s="11"/>
      <c r="C25" s="30"/>
      <c r="D25" s="31"/>
      <c r="F25" s="24"/>
      <c r="G25" s="5"/>
      <c r="K25" s="5"/>
    </row>
    <row r="26" spans="1:11" x14ac:dyDescent="0.25">
      <c r="A26" s="11" t="s">
        <v>10</v>
      </c>
      <c r="B26" s="14">
        <v>1</v>
      </c>
      <c r="C26" s="30">
        <v>109600</v>
      </c>
      <c r="D26" s="31">
        <f>'Template Copy'!$B$12/C26</f>
        <v>0.32452554744525547</v>
      </c>
      <c r="F26" s="24">
        <v>52.49</v>
      </c>
      <c r="G26" s="5"/>
      <c r="K26" s="5"/>
    </row>
    <row r="27" spans="1:11" x14ac:dyDescent="0.25">
      <c r="A27" s="11"/>
      <c r="B27" s="14">
        <v>2</v>
      </c>
      <c r="C27" s="30">
        <v>118000</v>
      </c>
      <c r="D27" s="31">
        <f>'Template Copy'!$B$12/C27</f>
        <v>0.30142372881355933</v>
      </c>
      <c r="F27" s="24">
        <v>56.51</v>
      </c>
      <c r="G27" s="5"/>
      <c r="K27" s="5"/>
    </row>
    <row r="28" spans="1:11" x14ac:dyDescent="0.25">
      <c r="A28" s="11"/>
      <c r="B28" s="14">
        <v>3</v>
      </c>
      <c r="C28" s="30">
        <v>127000</v>
      </c>
      <c r="D28" s="31">
        <f>'Template Copy'!$B$12/C28</f>
        <v>0.28006299212598423</v>
      </c>
      <c r="F28" s="24">
        <v>60.82</v>
      </c>
      <c r="G28" s="5"/>
      <c r="K28" s="5"/>
    </row>
    <row r="29" spans="1:11" x14ac:dyDescent="0.25">
      <c r="A29" s="11"/>
      <c r="B29" s="14">
        <v>4</v>
      </c>
      <c r="C29" s="30">
        <v>136400</v>
      </c>
      <c r="D29" s="31">
        <f>'Template Copy'!$B$12/C29</f>
        <v>0.26076246334310849</v>
      </c>
      <c r="F29" s="24">
        <v>65.33</v>
      </c>
      <c r="G29" s="5"/>
      <c r="K29" s="5"/>
    </row>
    <row r="30" spans="1:11" x14ac:dyDescent="0.25">
      <c r="A30" s="11"/>
      <c r="B30" s="14">
        <v>5</v>
      </c>
      <c r="C30" s="30">
        <v>146500</v>
      </c>
      <c r="D30" s="31">
        <f>'Template Copy'!$B$12/C30</f>
        <v>0.24278498293515358</v>
      </c>
      <c r="F30" s="24">
        <v>70.16</v>
      </c>
      <c r="G30" s="5"/>
      <c r="K30" s="5"/>
    </row>
    <row r="31" spans="1:11" x14ac:dyDescent="0.25">
      <c r="A31" s="11"/>
      <c r="B31" s="14">
        <v>6</v>
      </c>
      <c r="C31" s="30">
        <v>157900</v>
      </c>
      <c r="D31" s="31">
        <f>'Template Copy'!$B$12/C31</f>
        <v>0.22525649145028498</v>
      </c>
      <c r="F31" s="24">
        <v>75.62</v>
      </c>
      <c r="G31" s="5"/>
      <c r="K31" s="5"/>
    </row>
    <row r="32" spans="1:11" x14ac:dyDescent="0.25">
      <c r="A32" s="11"/>
      <c r="B32" s="14">
        <v>7</v>
      </c>
      <c r="C32" s="30">
        <v>170400</v>
      </c>
      <c r="D32" s="31">
        <f>'Template Copy'!$B$12/C32</f>
        <v>0.20873239436619717</v>
      </c>
      <c r="F32" s="24">
        <v>81.61</v>
      </c>
      <c r="G32" s="5"/>
      <c r="K32" s="5"/>
    </row>
    <row r="33" spans="1:11" x14ac:dyDescent="0.25">
      <c r="A33" s="11"/>
      <c r="B33" s="14">
        <v>8</v>
      </c>
      <c r="C33" s="30">
        <v>184400</v>
      </c>
      <c r="D33" s="31">
        <f>'Template Copy'!$B$12/C33</f>
        <v>0.19288503253796097</v>
      </c>
      <c r="F33" s="24">
        <v>88.31</v>
      </c>
      <c r="G33" s="5"/>
      <c r="K33" s="5"/>
    </row>
    <row r="34" spans="1:11" x14ac:dyDescent="0.25">
      <c r="A34" s="11"/>
      <c r="B34" s="14">
        <v>9</v>
      </c>
      <c r="C34" s="30">
        <v>199900</v>
      </c>
      <c r="D34" s="31">
        <f>'Template Copy'!$B$12/C34</f>
        <v>0.17792896448224113</v>
      </c>
      <c r="F34" s="24">
        <v>95.74</v>
      </c>
      <c r="G34" s="5"/>
      <c r="K34" s="5"/>
    </row>
    <row r="35" spans="1:11" x14ac:dyDescent="0.25">
      <c r="A35" s="11"/>
      <c r="B35" s="11"/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" zoomScale="125" zoomScaleNormal="125" zoomScalePageLayoutView="125" workbookViewId="0">
      <selection activeCell="A11" sqref="A11"/>
    </sheetView>
  </sheetViews>
  <sheetFormatPr defaultColWidth="11" defaultRowHeight="15.75" x14ac:dyDescent="0.25"/>
  <cols>
    <col min="2" max="3" width="15.625" customWidth="1"/>
    <col min="4" max="4" width="15.625" style="10" customWidth="1"/>
    <col min="5" max="5" width="15.625" customWidth="1"/>
  </cols>
  <sheetData>
    <row r="1" spans="1:12" x14ac:dyDescent="0.25">
      <c r="A1" s="11" t="str">
        <f>'Template Copy'!A1</f>
        <v>Percent Effort Calculations for Department of Labor Exempt/Non-Exempt Thresholds - 2019-20  Academic Salary Tables</v>
      </c>
    </row>
    <row r="2" spans="1:12" x14ac:dyDescent="0.25">
      <c r="A2" s="19" t="str">
        <f>'Template Copy'!A2</f>
        <v>Scales Effective 7/1/2019 - Threshold Effective 1/1/2020</v>
      </c>
    </row>
    <row r="3" spans="1:12" x14ac:dyDescent="0.25">
      <c r="A3" t="str">
        <f>'Template Copy'!A3</f>
        <v>For employees subject to the earnings test, FLSA status should be Non-Exempt unless weekly earnings ≥ $684</v>
      </c>
    </row>
    <row r="4" spans="1:12" x14ac:dyDescent="0.25">
      <c r="A4" t="str">
        <f>'Template Copy'!A4</f>
        <v>Annual Threshold Equivalent:  $35,568</v>
      </c>
    </row>
    <row r="5" spans="1:12" x14ac:dyDescent="0.25">
      <c r="A5" t="str">
        <f>'Template Copy'!A9</f>
        <v>The table below shows the minimum percentage of effort at each step that will produce annual earnings  ≥ $35,568.</v>
      </c>
      <c r="C5" s="10"/>
      <c r="D5"/>
    </row>
    <row r="6" spans="1:12" x14ac:dyDescent="0.25">
      <c r="A6" s="11" t="s">
        <v>528</v>
      </c>
    </row>
    <row r="7" spans="1:12" x14ac:dyDescent="0.25">
      <c r="A7" s="11" t="s">
        <v>529</v>
      </c>
    </row>
    <row r="9" spans="1:12" x14ac:dyDescent="0.25">
      <c r="A9" s="11"/>
      <c r="B9" s="101" t="s">
        <v>367</v>
      </c>
      <c r="C9" s="101"/>
      <c r="D9" s="101"/>
      <c r="E9" s="101"/>
      <c r="G9" s="86"/>
      <c r="H9" s="86"/>
      <c r="I9" s="86"/>
      <c r="J9" s="86"/>
    </row>
    <row r="10" spans="1:12" x14ac:dyDescent="0.25">
      <c r="A10" s="11"/>
      <c r="B10" s="102">
        <v>43647</v>
      </c>
      <c r="C10" s="102"/>
      <c r="D10" s="102"/>
      <c r="E10" s="102"/>
      <c r="G10" s="86"/>
      <c r="H10" s="86"/>
      <c r="I10" s="86"/>
      <c r="J10" s="86"/>
    </row>
    <row r="11" spans="1:12" x14ac:dyDescent="0.25">
      <c r="B11" s="101" t="s">
        <v>1</v>
      </c>
      <c r="C11" s="101"/>
      <c r="D11" s="101"/>
      <c r="E11" s="101"/>
      <c r="G11" s="86"/>
      <c r="H11" s="86"/>
      <c r="I11" s="86"/>
      <c r="J11" s="86"/>
    </row>
    <row r="12" spans="1:12" x14ac:dyDescent="0.25">
      <c r="A12" s="77" t="s">
        <v>7</v>
      </c>
      <c r="B12" s="77">
        <v>1</v>
      </c>
      <c r="C12" s="77">
        <v>2</v>
      </c>
      <c r="D12" s="77">
        <v>3</v>
      </c>
      <c r="E12" s="77">
        <v>4</v>
      </c>
      <c r="G12" s="10"/>
      <c r="H12" s="10"/>
      <c r="I12" s="10"/>
      <c r="J12" s="10"/>
    </row>
    <row r="13" spans="1:12" x14ac:dyDescent="0.25">
      <c r="A13" s="77"/>
      <c r="B13" s="77"/>
      <c r="C13" s="77"/>
      <c r="D13" s="77"/>
      <c r="E13" s="77"/>
      <c r="G13" s="10"/>
      <c r="H13" s="10"/>
      <c r="I13" s="10"/>
      <c r="J13" s="10"/>
    </row>
    <row r="14" spans="1:12" x14ac:dyDescent="0.25">
      <c r="A14" s="10" t="s">
        <v>519</v>
      </c>
      <c r="B14" s="87">
        <v>51200</v>
      </c>
      <c r="C14" s="87">
        <v>51700</v>
      </c>
      <c r="D14" s="87">
        <v>52000</v>
      </c>
      <c r="E14" s="87">
        <v>53500</v>
      </c>
      <c r="G14" s="88"/>
      <c r="H14" s="89"/>
    </row>
    <row r="15" spans="1:12" x14ac:dyDescent="0.25">
      <c r="A15" s="10"/>
      <c r="B15" s="3">
        <f>'Template Copy'!$B$12/B14</f>
        <v>0.69468750000000001</v>
      </c>
      <c r="C15" s="3">
        <f>'Template Copy'!$B$12/C14</f>
        <v>0.68796905222437132</v>
      </c>
      <c r="D15" s="3">
        <f>'Template Copy'!$B$12/D14</f>
        <v>0.68400000000000005</v>
      </c>
      <c r="E15" s="3">
        <f>'Template Copy'!$B$12/E14</f>
        <v>0.66482242990654206</v>
      </c>
      <c r="F15" s="86" t="s">
        <v>530</v>
      </c>
      <c r="G15" s="86"/>
      <c r="H15" s="86"/>
      <c r="I15" s="96"/>
      <c r="J15" s="96"/>
      <c r="K15" s="96"/>
      <c r="L15" s="96"/>
    </row>
    <row r="16" spans="1:12" x14ac:dyDescent="0.25">
      <c r="A16" s="10"/>
      <c r="B16" s="4">
        <v>24.53</v>
      </c>
      <c r="C16" s="4">
        <v>24.770000000000003</v>
      </c>
      <c r="D16" s="4">
        <v>24.91</v>
      </c>
      <c r="E16" s="4">
        <v>25.630000000000003</v>
      </c>
      <c r="F16" s="86" t="s">
        <v>520</v>
      </c>
      <c r="G16" s="86"/>
      <c r="H16" s="86"/>
      <c r="I16" s="86"/>
      <c r="J16" s="86"/>
      <c r="K16" s="86"/>
      <c r="L16" s="86"/>
    </row>
    <row r="17" spans="1:12" s="88" customFormat="1" x14ac:dyDescent="0.25">
      <c r="A17" s="90"/>
      <c r="B17" s="91"/>
      <c r="C17" s="91"/>
      <c r="D17" s="91"/>
      <c r="E17" s="91"/>
    </row>
    <row r="18" spans="1:12" x14ac:dyDescent="0.25">
      <c r="A18" s="10" t="s">
        <v>521</v>
      </c>
      <c r="B18" s="87">
        <v>54400</v>
      </c>
      <c r="C18" s="87">
        <v>56800</v>
      </c>
      <c r="D18" s="87">
        <v>58200</v>
      </c>
      <c r="E18" s="87">
        <v>60300</v>
      </c>
    </row>
    <row r="19" spans="1:12" s="10" customFormat="1" x14ac:dyDescent="0.25">
      <c r="B19" s="3">
        <f>'Template Copy'!$B$12/B18</f>
        <v>0.65382352941176469</v>
      </c>
      <c r="C19" s="3">
        <f>'Template Copy'!$B$12/C18</f>
        <v>0.62619718309859151</v>
      </c>
      <c r="D19" s="3">
        <f>'Template Copy'!$B$12/D18</f>
        <v>0.61113402061855671</v>
      </c>
      <c r="E19" s="3">
        <f>'Template Copy'!$B$12/E18</f>
        <v>0.58985074626865674</v>
      </c>
      <c r="F19" s="86" t="s">
        <v>530</v>
      </c>
      <c r="G19"/>
      <c r="H19"/>
      <c r="I19" s="96"/>
      <c r="J19" s="96"/>
      <c r="K19" s="96"/>
      <c r="L19" s="96"/>
    </row>
    <row r="20" spans="1:12" x14ac:dyDescent="0.25">
      <c r="A20" s="10"/>
      <c r="B20" s="4">
        <v>26.060000000000002</v>
      </c>
      <c r="C20" s="4">
        <v>27.21</v>
      </c>
      <c r="D20" s="4">
        <v>27.880000000000003</v>
      </c>
      <c r="E20" s="4">
        <v>28.880000000000003</v>
      </c>
      <c r="F20" s="86" t="s">
        <v>520</v>
      </c>
      <c r="G20" s="86"/>
      <c r="H20" s="86"/>
      <c r="I20" s="86"/>
      <c r="J20" s="86"/>
      <c r="K20" s="86"/>
      <c r="L20" s="86"/>
    </row>
    <row r="21" spans="1:12" s="10" customFormat="1" x14ac:dyDescent="0.25">
      <c r="B21" s="91"/>
      <c r="C21" s="91"/>
      <c r="D21" s="91"/>
      <c r="E21" s="91"/>
      <c r="G21"/>
      <c r="H21"/>
      <c r="I21"/>
      <c r="J21"/>
    </row>
    <row r="22" spans="1:12" s="10" customFormat="1" x14ac:dyDescent="0.25">
      <c r="A22" s="10" t="s">
        <v>522</v>
      </c>
      <c r="B22" s="87">
        <v>61700</v>
      </c>
      <c r="C22" s="87">
        <v>64900</v>
      </c>
      <c r="D22" s="87">
        <v>66800</v>
      </c>
      <c r="E22" s="87">
        <v>68900</v>
      </c>
      <c r="I22"/>
      <c r="J22"/>
      <c r="K22"/>
      <c r="L22"/>
    </row>
    <row r="23" spans="1:12" s="10" customFormat="1" x14ac:dyDescent="0.25">
      <c r="B23" s="3">
        <f>'Template Copy'!$B$12/B22</f>
        <v>0.57646677471636953</v>
      </c>
      <c r="C23" s="3">
        <f>'Template Copy'!$B$12/C22</f>
        <v>0.54804314329738057</v>
      </c>
      <c r="D23" s="3">
        <f>'Template Copy'!$B$12/D22</f>
        <v>0.53245508982035927</v>
      </c>
      <c r="E23" s="3">
        <f>'Template Copy'!$B$12/E22</f>
        <v>0.51622641509433964</v>
      </c>
      <c r="F23" s="86" t="s">
        <v>530</v>
      </c>
      <c r="G23"/>
      <c r="H23"/>
      <c r="I23" s="96"/>
      <c r="J23" s="96"/>
      <c r="K23" s="96"/>
      <c r="L23" s="96"/>
    </row>
    <row r="24" spans="1:12" x14ac:dyDescent="0.25">
      <c r="A24" s="10"/>
      <c r="B24" s="4">
        <v>29.55</v>
      </c>
      <c r="C24" s="4">
        <v>31.09</v>
      </c>
      <c r="D24" s="4">
        <v>32</v>
      </c>
      <c r="E24" s="4">
        <v>33</v>
      </c>
      <c r="F24" s="86" t="s">
        <v>520</v>
      </c>
      <c r="G24" s="86"/>
      <c r="H24" s="86"/>
      <c r="I24" s="86"/>
      <c r="J24" s="86"/>
      <c r="K24" s="86"/>
      <c r="L24" s="86"/>
    </row>
    <row r="25" spans="1:12" s="10" customFormat="1" x14ac:dyDescent="0.25">
      <c r="B25" s="91"/>
      <c r="C25" s="91"/>
      <c r="D25" s="91"/>
      <c r="E25" s="91"/>
      <c r="G25"/>
      <c r="H25"/>
      <c r="I25"/>
      <c r="J25"/>
    </row>
    <row r="26" spans="1:12" s="10" customFormat="1" x14ac:dyDescent="0.25">
      <c r="A26" s="10" t="s">
        <v>523</v>
      </c>
      <c r="B26" s="87">
        <v>71000</v>
      </c>
      <c r="C26" s="87">
        <v>73700</v>
      </c>
      <c r="D26" s="87">
        <v>75300</v>
      </c>
      <c r="E26" s="87">
        <v>78400</v>
      </c>
      <c r="I26"/>
      <c r="J26"/>
      <c r="K26"/>
      <c r="L26"/>
    </row>
    <row r="27" spans="1:12" s="10" customFormat="1" x14ac:dyDescent="0.25">
      <c r="B27" s="3">
        <f>'Template Copy'!$B$12/B26</f>
        <v>0.50095774647887326</v>
      </c>
      <c r="C27" s="3">
        <f>'Template Copy'!$B$12/C26</f>
        <v>0.48260515603799187</v>
      </c>
      <c r="D27" s="3">
        <f>'Template Copy'!$B$12/D26</f>
        <v>0.47235059760956177</v>
      </c>
      <c r="E27" s="3">
        <f>'Template Copy'!$B$12/E26</f>
        <v>0.4536734693877551</v>
      </c>
      <c r="F27" s="86" t="s">
        <v>530</v>
      </c>
      <c r="G27"/>
      <c r="H27"/>
      <c r="I27" s="96"/>
      <c r="J27" s="96"/>
      <c r="K27" s="96"/>
      <c r="L27" s="96"/>
    </row>
    <row r="28" spans="1:12" x14ac:dyDescent="0.25">
      <c r="A28" s="10"/>
      <c r="B28" s="4">
        <v>34.01</v>
      </c>
      <c r="C28" s="4">
        <v>35.299999999999997</v>
      </c>
      <c r="D28" s="4">
        <v>36.07</v>
      </c>
      <c r="E28" s="4">
        <v>37.549999999999997</v>
      </c>
      <c r="F28" s="86" t="s">
        <v>520</v>
      </c>
      <c r="G28" s="86"/>
      <c r="H28" s="86"/>
      <c r="I28" s="86"/>
      <c r="J28" s="86"/>
      <c r="K28" s="86"/>
      <c r="L28" s="86"/>
    </row>
    <row r="29" spans="1:12" s="10" customFormat="1" x14ac:dyDescent="0.25">
      <c r="B29" s="91"/>
      <c r="C29" s="91"/>
      <c r="D29" s="91"/>
      <c r="E29" s="91"/>
      <c r="G29"/>
      <c r="H29"/>
      <c r="I29"/>
      <c r="J29"/>
    </row>
    <row r="30" spans="1:12" s="10" customFormat="1" x14ac:dyDescent="0.25">
      <c r="A30" s="10" t="s">
        <v>524</v>
      </c>
      <c r="B30" s="87">
        <v>81300</v>
      </c>
      <c r="C30" s="87">
        <v>83900</v>
      </c>
      <c r="D30" s="87">
        <v>86800</v>
      </c>
      <c r="E30" s="87">
        <v>88900</v>
      </c>
      <c r="I30"/>
      <c r="J30"/>
      <c r="K30"/>
      <c r="L30"/>
    </row>
    <row r="31" spans="1:12" s="10" customFormat="1" x14ac:dyDescent="0.25">
      <c r="A31"/>
      <c r="B31" s="3">
        <f>'Template Copy'!$B$12/B30</f>
        <v>0.43749077490774907</v>
      </c>
      <c r="C31" s="3">
        <f>'Template Copy'!$B$12/C30</f>
        <v>0.4239332538736591</v>
      </c>
      <c r="D31" s="3">
        <f>'Template Copy'!$B$12/D30</f>
        <v>0.40976958525345625</v>
      </c>
      <c r="E31" s="3">
        <f>'Template Copy'!$B$12/E30</f>
        <v>0.40008998875140606</v>
      </c>
      <c r="F31" s="86" t="s">
        <v>530</v>
      </c>
      <c r="G31"/>
      <c r="H31"/>
      <c r="I31" s="96"/>
      <c r="J31" s="96"/>
      <c r="K31" s="96"/>
      <c r="L31" s="96"/>
    </row>
    <row r="32" spans="1:12" x14ac:dyDescent="0.25">
      <c r="A32" s="10"/>
      <c r="B32" s="4">
        <v>38.94</v>
      </c>
      <c r="C32" s="4">
        <v>40.19</v>
      </c>
      <c r="D32" s="4">
        <v>41.58</v>
      </c>
      <c r="E32" s="4">
        <v>42.58</v>
      </c>
      <c r="F32" s="86" t="s">
        <v>520</v>
      </c>
      <c r="G32" s="86"/>
      <c r="H32" s="86"/>
      <c r="I32" s="86"/>
      <c r="J32" s="86"/>
      <c r="K32" s="86"/>
      <c r="L32" s="86"/>
    </row>
    <row r="33" spans="1:12" s="10" customFormat="1" x14ac:dyDescent="0.25">
      <c r="A33"/>
      <c r="B33" s="91"/>
      <c r="C33" s="91"/>
      <c r="D33" s="91"/>
      <c r="E33" s="91"/>
      <c r="G33"/>
      <c r="H33"/>
      <c r="I33"/>
      <c r="J33"/>
    </row>
    <row r="34" spans="1:12" s="10" customFormat="1" x14ac:dyDescent="0.25">
      <c r="A34" s="10" t="s">
        <v>525</v>
      </c>
      <c r="B34" s="87">
        <v>92200</v>
      </c>
      <c r="C34" s="87">
        <v>95500</v>
      </c>
      <c r="D34" s="87">
        <v>98500</v>
      </c>
      <c r="E34" s="87">
        <v>102000</v>
      </c>
      <c r="I34"/>
      <c r="J34"/>
      <c r="K34"/>
      <c r="L34"/>
    </row>
    <row r="35" spans="1:12" s="10" customFormat="1" x14ac:dyDescent="0.25">
      <c r="A35"/>
      <c r="B35" s="3">
        <f>'Template Copy'!$B$12/B34</f>
        <v>0.38577006507592193</v>
      </c>
      <c r="C35" s="3">
        <f>'Template Copy'!$B$12/C34</f>
        <v>0.37243979057591625</v>
      </c>
      <c r="D35" s="3">
        <f>'Template Copy'!$B$12/D34</f>
        <v>0.36109644670050761</v>
      </c>
      <c r="E35" s="3">
        <f>'Template Copy'!$B$12/E34</f>
        <v>0.3487058823529412</v>
      </c>
      <c r="F35" s="86" t="s">
        <v>530</v>
      </c>
      <c r="G35"/>
      <c r="H35"/>
      <c r="I35" s="96"/>
      <c r="J35" s="96"/>
      <c r="K35" s="96"/>
      <c r="L35" s="96"/>
    </row>
    <row r="36" spans="1:12" x14ac:dyDescent="0.25">
      <c r="A36" s="10"/>
      <c r="B36" s="4">
        <v>44.16</v>
      </c>
      <c r="C36" s="4">
        <v>45.739999999999995</v>
      </c>
      <c r="D36" s="4">
        <v>47.18</v>
      </c>
      <c r="E36" s="4">
        <v>48.86</v>
      </c>
      <c r="F36" s="86" t="s">
        <v>520</v>
      </c>
      <c r="G36" s="86"/>
      <c r="H36" s="86"/>
      <c r="I36" s="86"/>
      <c r="J36" s="86"/>
      <c r="K36" s="86"/>
      <c r="L36" s="86"/>
    </row>
    <row r="37" spans="1:12" s="10" customFormat="1" x14ac:dyDescent="0.25">
      <c r="A37"/>
      <c r="B37" s="91"/>
      <c r="C37" s="91"/>
      <c r="D37" s="91"/>
      <c r="E37" s="91"/>
      <c r="G37"/>
      <c r="H37"/>
      <c r="I37"/>
      <c r="J37"/>
    </row>
    <row r="38" spans="1:12" s="10" customFormat="1" x14ac:dyDescent="0.25">
      <c r="A38" s="10" t="s">
        <v>526</v>
      </c>
      <c r="B38" s="87">
        <v>105100</v>
      </c>
      <c r="C38" s="87">
        <v>108400</v>
      </c>
      <c r="D38" s="87">
        <v>112000</v>
      </c>
      <c r="E38" s="87">
        <v>115300</v>
      </c>
      <c r="I38"/>
      <c r="J38"/>
      <c r="K38"/>
      <c r="L38"/>
    </row>
    <row r="39" spans="1:12" x14ac:dyDescent="0.25">
      <c r="B39" s="3">
        <f>'Template Copy'!$B$12/B38</f>
        <v>0.33842055185537584</v>
      </c>
      <c r="C39" s="3">
        <f>'Template Copy'!$B$12/C38</f>
        <v>0.32811808118081182</v>
      </c>
      <c r="D39" s="3">
        <f>'Template Copy'!$B$12/D38</f>
        <v>0.31757142857142856</v>
      </c>
      <c r="E39" s="3">
        <f>'Template Copy'!$B$12/E38</f>
        <v>0.30848222029488293</v>
      </c>
      <c r="F39" s="86" t="s">
        <v>530</v>
      </c>
      <c r="I39" s="96"/>
      <c r="J39" s="96"/>
      <c r="K39" s="96"/>
      <c r="L39" s="96"/>
    </row>
    <row r="40" spans="1:12" x14ac:dyDescent="0.25">
      <c r="A40" s="10"/>
      <c r="B40" s="4">
        <v>50.339999999999996</v>
      </c>
      <c r="C40" s="4">
        <v>51.919999999999995</v>
      </c>
      <c r="D40" s="4">
        <v>53.64</v>
      </c>
      <c r="E40" s="4">
        <v>55.23</v>
      </c>
      <c r="F40" s="86" t="s">
        <v>520</v>
      </c>
      <c r="G40" s="86"/>
      <c r="H40" s="86"/>
      <c r="I40" s="86"/>
      <c r="J40" s="86"/>
      <c r="K40" s="86"/>
      <c r="L40" s="86"/>
    </row>
    <row r="41" spans="1:12" x14ac:dyDescent="0.25">
      <c r="B41" s="91"/>
      <c r="C41" s="91"/>
      <c r="D41" s="91"/>
      <c r="E41" s="91"/>
    </row>
    <row r="42" spans="1:12" x14ac:dyDescent="0.25">
      <c r="A42" s="10" t="s">
        <v>527</v>
      </c>
      <c r="B42" s="87">
        <v>118900</v>
      </c>
      <c r="C42" s="87">
        <v>123200</v>
      </c>
      <c r="D42" s="87">
        <v>127500</v>
      </c>
      <c r="E42" s="87">
        <v>132200</v>
      </c>
    </row>
    <row r="43" spans="1:12" x14ac:dyDescent="0.25">
      <c r="B43" s="3">
        <f>'Template Copy'!$B$12/B42</f>
        <v>0.2991421362489487</v>
      </c>
      <c r="C43" s="3">
        <f>'Template Copy'!$B$12/C42</f>
        <v>0.28870129870129868</v>
      </c>
      <c r="D43" s="3">
        <f>'Template Copy'!$B$12/D42</f>
        <v>0.27896470588235295</v>
      </c>
      <c r="E43" s="3">
        <f>'Template Copy'!$B$12/E42</f>
        <v>0.26904689863842662</v>
      </c>
      <c r="F43" s="86" t="s">
        <v>530</v>
      </c>
      <c r="I43" s="96"/>
      <c r="J43" s="96"/>
      <c r="K43" s="96"/>
      <c r="L43" s="96"/>
    </row>
    <row r="44" spans="1:12" x14ac:dyDescent="0.25">
      <c r="A44" s="10"/>
      <c r="B44" s="4">
        <v>56.949999999999996</v>
      </c>
      <c r="C44" s="4">
        <v>59.01</v>
      </c>
      <c r="D44" s="4">
        <v>61.07</v>
      </c>
      <c r="E44" s="4">
        <v>63.32</v>
      </c>
      <c r="F44" s="86" t="s">
        <v>520</v>
      </c>
      <c r="G44" s="86"/>
      <c r="H44" s="86"/>
      <c r="I44" s="86"/>
      <c r="J44" s="86"/>
      <c r="K44" s="86"/>
      <c r="L44" s="86"/>
    </row>
    <row r="45" spans="1:12" x14ac:dyDescent="0.25">
      <c r="B45" s="91"/>
      <c r="C45" s="91"/>
      <c r="D45" s="91"/>
      <c r="E45" s="91"/>
    </row>
    <row r="46" spans="1:12" x14ac:dyDescent="0.25">
      <c r="A46" t="str">
        <f>'Template Copy'!$A$40</f>
        <v>Updated 11/1/2019</v>
      </c>
    </row>
    <row r="48" spans="1:12" x14ac:dyDescent="0.25">
      <c r="A48" s="57" t="s">
        <v>394</v>
      </c>
    </row>
  </sheetData>
  <mergeCells count="3">
    <mergeCell ref="B9:E9"/>
    <mergeCell ref="B10:E10"/>
    <mergeCell ref="B11:E11"/>
  </mergeCells>
  <hyperlinks>
    <hyperlink ref="A4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0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</row>
    <row r="2" spans="1:11" x14ac:dyDescent="0.25">
      <c r="A2" s="92" t="s">
        <v>543</v>
      </c>
    </row>
    <row r="3" spans="1:11" x14ac:dyDescent="0.25">
      <c r="A3" t="str">
        <f>'Template Copy'!A3</f>
        <v>For employees subject to the earnings test, FLSA status should be Non-Exempt unless weekly earnings ≥ $684</v>
      </c>
    </row>
    <row r="4" spans="1:11" x14ac:dyDescent="0.25">
      <c r="A4" t="str">
        <f>'Template Copy'!A4</f>
        <v>Annual Threshold Equivalent:  $35,568</v>
      </c>
    </row>
    <row r="5" spans="1:11" x14ac:dyDescent="0.25">
      <c r="A5" t="str">
        <f>'Template Copy'!A9</f>
        <v>The table below shows the minimum percentage of effort at each step that will produce annual earnings  ≥ $35,568.</v>
      </c>
      <c r="C5" s="10"/>
      <c r="D5"/>
    </row>
    <row r="6" spans="1:11" x14ac:dyDescent="0.25">
      <c r="A6" s="11" t="s">
        <v>539</v>
      </c>
    </row>
    <row r="7" spans="1:11" x14ac:dyDescent="0.25">
      <c r="A7" s="11" t="s">
        <v>541</v>
      </c>
    </row>
    <row r="9" spans="1:11" x14ac:dyDescent="0.25">
      <c r="C9" s="77" t="str">
        <f>'Template Copy'!$B$27</f>
        <v>Salary Scale</v>
      </c>
      <c r="D9" s="77" t="str">
        <f>'Template Copy'!$C$27</f>
        <v>Minimum Part-Time</v>
      </c>
      <c r="E9" s="10"/>
    </row>
    <row r="10" spans="1:11" x14ac:dyDescent="0.25">
      <c r="C10" s="94">
        <v>43831</v>
      </c>
      <c r="D10" s="77" t="str">
        <f>'Template Copy'!$C$28</f>
        <v>% Effort</v>
      </c>
      <c r="E10" s="10"/>
      <c r="F10" s="77" t="str">
        <f>'Template Copy'!$E$28</f>
        <v>Non-Exempt</v>
      </c>
    </row>
    <row r="11" spans="1:11" x14ac:dyDescent="0.25">
      <c r="A11" s="11" t="s">
        <v>7</v>
      </c>
      <c r="B11" s="77" t="str">
        <f>'Template Copy'!$A$29</f>
        <v>Step</v>
      </c>
      <c r="C11" s="77" t="str">
        <f>'Template Copy'!$B$29</f>
        <v>Annual</v>
      </c>
      <c r="D11" s="77" t="str">
        <f>'Template Copy'!$C$29</f>
        <v xml:space="preserve"> ≥ $35,568/Yr.</v>
      </c>
      <c r="E11" s="10"/>
      <c r="F11" s="77" t="str">
        <f>'Template Copy'!$E$29</f>
        <v>Hourly Rate</v>
      </c>
    </row>
    <row r="12" spans="1:11" x14ac:dyDescent="0.25">
      <c r="A12" s="11"/>
      <c r="B12" s="77"/>
      <c r="D12"/>
    </row>
    <row r="13" spans="1:11" x14ac:dyDescent="0.25">
      <c r="A13" s="11" t="s">
        <v>5</v>
      </c>
      <c r="B13" s="77">
        <v>1</v>
      </c>
      <c r="C13" s="30">
        <v>60000</v>
      </c>
      <c r="D13" s="31">
        <f>'Template Copy'!$B$12/C13</f>
        <v>0.59279999999999999</v>
      </c>
      <c r="E13" s="5"/>
      <c r="F13" s="24">
        <v>28.740000000000002</v>
      </c>
      <c r="G13" s="5"/>
      <c r="K13" s="5"/>
    </row>
    <row r="14" spans="1:11" x14ac:dyDescent="0.25">
      <c r="A14" s="11" t="s">
        <v>540</v>
      </c>
      <c r="B14" s="77">
        <v>2</v>
      </c>
      <c r="C14" s="30">
        <v>63600</v>
      </c>
      <c r="D14" s="31">
        <f>'Template Copy'!$B$12/C14</f>
        <v>0.55924528301886789</v>
      </c>
      <c r="E14" s="5"/>
      <c r="F14" s="24">
        <v>30.46</v>
      </c>
      <c r="G14" s="5"/>
      <c r="K14" s="5"/>
    </row>
    <row r="15" spans="1:11" x14ac:dyDescent="0.25">
      <c r="A15" s="11"/>
      <c r="B15" s="77">
        <v>3</v>
      </c>
      <c r="C15" s="30">
        <v>67400</v>
      </c>
      <c r="D15" s="31">
        <f>'Template Copy'!$B$12/C15</f>
        <v>0.52771513353115729</v>
      </c>
      <c r="E15" s="5"/>
      <c r="F15" s="24">
        <v>32.28</v>
      </c>
      <c r="G15" s="5"/>
      <c r="K15" s="5"/>
    </row>
    <row r="16" spans="1:11" x14ac:dyDescent="0.25">
      <c r="A16" s="11"/>
      <c r="B16" s="77">
        <v>4</v>
      </c>
      <c r="C16" s="30">
        <v>71400</v>
      </c>
      <c r="D16" s="31">
        <f>'Template Copy'!$B$12/C16</f>
        <v>0.49815126050420167</v>
      </c>
      <c r="E16" s="5"/>
      <c r="F16" s="24">
        <v>34.199999999999996</v>
      </c>
      <c r="G16" s="5"/>
      <c r="K16" s="5"/>
    </row>
    <row r="17" spans="1:11" x14ac:dyDescent="0.25">
      <c r="A17" s="11"/>
      <c r="B17" s="77">
        <v>5</v>
      </c>
      <c r="C17" s="30">
        <v>75700</v>
      </c>
      <c r="D17" s="31">
        <f>'Template Copy'!$B$12/C17</f>
        <v>0.46985468956406867</v>
      </c>
      <c r="E17" s="5"/>
      <c r="F17" s="24">
        <v>36.26</v>
      </c>
      <c r="G17" s="5"/>
      <c r="K17" s="5"/>
    </row>
    <row r="18" spans="1:11" x14ac:dyDescent="0.25">
      <c r="A18" s="11"/>
      <c r="B18" s="77">
        <v>6</v>
      </c>
      <c r="C18" s="30">
        <v>80200</v>
      </c>
      <c r="D18" s="31">
        <f>'Template Copy'!$B$12/C18</f>
        <v>0.4434912718204489</v>
      </c>
      <c r="E18" s="5"/>
      <c r="F18" s="24">
        <v>38.409999999999997</v>
      </c>
      <c r="G18" s="5"/>
      <c r="K18" s="5"/>
    </row>
    <row r="19" spans="1:11" x14ac:dyDescent="0.25">
      <c r="A19" s="11"/>
      <c r="B19" s="11"/>
      <c r="C19" s="30"/>
      <c r="D19" s="31"/>
      <c r="E19" s="5"/>
      <c r="F19" s="24"/>
      <c r="G19" s="5"/>
      <c r="K19" s="5"/>
    </row>
    <row r="20" spans="1:11" x14ac:dyDescent="0.25">
      <c r="A20" s="11" t="s">
        <v>6</v>
      </c>
      <c r="B20" s="77">
        <v>1</v>
      </c>
      <c r="C20" s="30">
        <v>85000</v>
      </c>
      <c r="D20" s="31">
        <f>'Template Copy'!$B$12/C20</f>
        <v>0.41844705882352939</v>
      </c>
      <c r="F20" s="24">
        <v>40.71</v>
      </c>
      <c r="G20" s="5"/>
      <c r="K20" s="5"/>
    </row>
    <row r="21" spans="1:11" x14ac:dyDescent="0.25">
      <c r="A21" s="11" t="s">
        <v>540</v>
      </c>
      <c r="B21" s="77">
        <v>2</v>
      </c>
      <c r="C21" s="30">
        <v>90100</v>
      </c>
      <c r="D21" s="31">
        <f>'Template Copy'!$B$12/C21</f>
        <v>0.39476137624861263</v>
      </c>
      <c r="F21" s="24">
        <v>43.16</v>
      </c>
      <c r="G21" s="5"/>
      <c r="K21" s="5"/>
    </row>
    <row r="22" spans="1:11" x14ac:dyDescent="0.25">
      <c r="A22" s="11"/>
      <c r="B22" s="77">
        <v>3</v>
      </c>
      <c r="C22" s="30">
        <v>95500</v>
      </c>
      <c r="D22" s="31">
        <f>'Template Copy'!$B$12/C22</f>
        <v>0.37243979057591625</v>
      </c>
      <c r="F22" s="24">
        <v>45.739999999999995</v>
      </c>
      <c r="G22" s="5"/>
      <c r="K22" s="5"/>
    </row>
    <row r="23" spans="1:11" x14ac:dyDescent="0.25">
      <c r="A23" s="11"/>
      <c r="B23" s="77">
        <v>4</v>
      </c>
      <c r="C23" s="30">
        <v>101200</v>
      </c>
      <c r="D23" s="31">
        <f>'Template Copy'!$B$12/C23</f>
        <v>0.35146245059288539</v>
      </c>
      <c r="F23" s="24">
        <v>48.47</v>
      </c>
      <c r="G23" s="5"/>
      <c r="K23" s="5"/>
    </row>
    <row r="24" spans="1:11" x14ac:dyDescent="0.25">
      <c r="A24" s="11"/>
      <c r="B24" s="77">
        <v>5</v>
      </c>
      <c r="C24" s="30">
        <v>107300</v>
      </c>
      <c r="D24" s="31">
        <f>'Template Copy'!$B$12/C24</f>
        <v>0.33148182665424047</v>
      </c>
      <c r="F24" s="24">
        <v>51.39</v>
      </c>
      <c r="G24" s="5"/>
      <c r="K24" s="5"/>
    </row>
    <row r="25" spans="1:11" x14ac:dyDescent="0.25">
      <c r="A25" s="11"/>
      <c r="B25" s="11"/>
      <c r="C25" s="30"/>
      <c r="D25" s="31"/>
      <c r="F25" s="24"/>
      <c r="G25" s="5"/>
      <c r="K25" s="5"/>
    </row>
    <row r="26" spans="1:11" x14ac:dyDescent="0.25">
      <c r="A26" s="11" t="s">
        <v>540</v>
      </c>
      <c r="B26" s="77">
        <v>1</v>
      </c>
      <c r="C26" s="30">
        <v>113700</v>
      </c>
      <c r="D26" s="31">
        <f>'Template Copy'!$B$12/C26</f>
        <v>0.31282321899736149</v>
      </c>
      <c r="F26" s="24">
        <v>54.46</v>
      </c>
      <c r="G26" s="5"/>
      <c r="K26" s="5"/>
    </row>
    <row r="27" spans="1:11" x14ac:dyDescent="0.25">
      <c r="A27" s="11"/>
      <c r="B27" s="77">
        <v>2</v>
      </c>
      <c r="C27" s="30">
        <v>123900</v>
      </c>
      <c r="D27" s="31">
        <f>'Template Copy'!$B$12/C27</f>
        <v>0.28707021791767556</v>
      </c>
      <c r="F27" s="24">
        <v>59.339999999999996</v>
      </c>
      <c r="G27" s="5"/>
      <c r="K27" s="5"/>
    </row>
    <row r="28" spans="1:11" x14ac:dyDescent="0.25">
      <c r="A28" s="11"/>
      <c r="B28" s="77">
        <v>3</v>
      </c>
      <c r="C28" s="30">
        <v>135100</v>
      </c>
      <c r="D28" s="31">
        <f>'Template Copy'!$B$12/C28</f>
        <v>0.26327165062916358</v>
      </c>
      <c r="F28" s="24">
        <v>64.710000000000008</v>
      </c>
      <c r="G28" s="5"/>
      <c r="K28" s="5"/>
    </row>
    <row r="29" spans="1:11" x14ac:dyDescent="0.25">
      <c r="A29" s="11"/>
      <c r="B29" s="77">
        <v>4</v>
      </c>
      <c r="C29" s="30">
        <v>147300</v>
      </c>
      <c r="D29" s="31">
        <f>'Template Copy'!$B$12/C29</f>
        <v>0.24146639511201629</v>
      </c>
      <c r="F29" s="24">
        <v>70.550000000000011</v>
      </c>
      <c r="G29" s="5"/>
      <c r="K29" s="5"/>
    </row>
    <row r="30" spans="1:11" x14ac:dyDescent="0.25">
      <c r="A30" s="11"/>
      <c r="B30" s="77">
        <v>5</v>
      </c>
      <c r="C30" s="30">
        <v>160600</v>
      </c>
      <c r="D30" s="31">
        <f>'Template Copy'!$B$12/C30</f>
        <v>0.22146948941469488</v>
      </c>
      <c r="F30" s="24">
        <v>76.92</v>
      </c>
      <c r="G30" s="5"/>
      <c r="K30" s="5"/>
    </row>
    <row r="31" spans="1:11" x14ac:dyDescent="0.25">
      <c r="A31" s="11"/>
      <c r="B31" s="77">
        <v>6</v>
      </c>
      <c r="C31" s="30">
        <v>175100</v>
      </c>
      <c r="D31" s="31">
        <f>'Template Copy'!$B$12/C31</f>
        <v>0.20312964020559679</v>
      </c>
      <c r="F31" s="24">
        <v>83.87</v>
      </c>
      <c r="G31" s="5"/>
      <c r="K31" s="5"/>
    </row>
    <row r="32" spans="1:11" x14ac:dyDescent="0.25">
      <c r="A32" s="11"/>
      <c r="B32" s="77">
        <v>7</v>
      </c>
      <c r="C32" s="30">
        <v>190900</v>
      </c>
      <c r="D32" s="31">
        <f>'Template Copy'!$B$12/C32</f>
        <v>0.18631744368779465</v>
      </c>
      <c r="F32" s="24">
        <v>91.43</v>
      </c>
      <c r="G32" s="5"/>
      <c r="K32" s="5"/>
    </row>
    <row r="33" spans="1:11" x14ac:dyDescent="0.25">
      <c r="A33" s="11"/>
      <c r="B33" s="77">
        <v>8</v>
      </c>
      <c r="C33" s="30">
        <v>208100</v>
      </c>
      <c r="D33" s="31">
        <f>'Template Copy'!$B$12/C33</f>
        <v>0.17091782796732341</v>
      </c>
      <c r="F33" s="24">
        <v>99.67</v>
      </c>
      <c r="G33" s="5"/>
      <c r="K33" s="5"/>
    </row>
    <row r="34" spans="1:11" x14ac:dyDescent="0.25">
      <c r="A34" s="11"/>
      <c r="B34" s="77">
        <v>9</v>
      </c>
      <c r="C34" s="30">
        <v>226800</v>
      </c>
      <c r="D34" s="31">
        <f>'Template Copy'!$B$12/C34</f>
        <v>0.15682539682539681</v>
      </c>
      <c r="F34" s="24">
        <v>108.63000000000001</v>
      </c>
      <c r="G34" s="5"/>
      <c r="K34" s="5"/>
    </row>
    <row r="35" spans="1:11" x14ac:dyDescent="0.25">
      <c r="A35" s="11"/>
      <c r="B35" s="11"/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25" zoomScaleNormal="125" zoomScalePageLayoutView="125" workbookViewId="0">
      <selection activeCell="A9" sqref="A9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348</v>
      </c>
    </row>
    <row r="7" spans="1:10" x14ac:dyDescent="0.25">
      <c r="A7" s="11" t="s">
        <v>25</v>
      </c>
    </row>
    <row r="9" spans="1:10" x14ac:dyDescent="0.25">
      <c r="A9" s="46"/>
      <c r="B9" s="22" t="str">
        <f>'Template Copy'!$B$27</f>
        <v>Salary Scale</v>
      </c>
      <c r="C9" s="22" t="str">
        <f>'Template Copy'!$C$27</f>
        <v>Minimum Part-Time</v>
      </c>
      <c r="D9" s="10"/>
    </row>
    <row r="10" spans="1:10" x14ac:dyDescent="0.25">
      <c r="A10" s="47" t="s">
        <v>364</v>
      </c>
      <c r="B10" s="41">
        <f>'Template Copy'!$B$28</f>
        <v>43647</v>
      </c>
      <c r="C10" s="22" t="str">
        <f>'Template Copy'!$C$28</f>
        <v>% Effort</v>
      </c>
      <c r="D10" s="10"/>
      <c r="E10" s="22" t="str">
        <f>'Template Copy'!$E$28</f>
        <v>Non-Exempt</v>
      </c>
    </row>
    <row r="11" spans="1:10" x14ac:dyDescent="0.25">
      <c r="A11" s="48" t="s">
        <v>365</v>
      </c>
      <c r="B11" s="22" t="str">
        <f>'Template Copy'!$B$29</f>
        <v>Annual</v>
      </c>
      <c r="C11" s="22" t="str">
        <f>'Template Copy'!$C$29</f>
        <v xml:space="preserve"> ≥ $35,568/Yr.</v>
      </c>
      <c r="D11" s="10"/>
      <c r="E11" s="22" t="str">
        <f>'Template Copy'!$E$29</f>
        <v>Hourly Rate</v>
      </c>
    </row>
    <row r="12" spans="1:10" x14ac:dyDescent="0.25">
      <c r="A12" s="46"/>
    </row>
    <row r="13" spans="1:10" x14ac:dyDescent="0.25">
      <c r="A13" s="47">
        <v>1</v>
      </c>
      <c r="B13" s="30">
        <v>55379</v>
      </c>
      <c r="C13" s="31">
        <f>'Template Copy'!$B$12/B13</f>
        <v>0.64226511854674151</v>
      </c>
      <c r="D13" s="4"/>
      <c r="E13" s="24">
        <v>26.52</v>
      </c>
      <c r="J13" s="5"/>
    </row>
    <row r="14" spans="1:10" x14ac:dyDescent="0.25">
      <c r="A14" s="47">
        <v>2</v>
      </c>
      <c r="B14" s="30">
        <v>56614</v>
      </c>
      <c r="C14" s="31">
        <f>'Template Copy'!$B$12/B14</f>
        <v>0.62825449535450595</v>
      </c>
      <c r="E14" s="24">
        <v>27.11</v>
      </c>
      <c r="J14" s="5"/>
    </row>
    <row r="15" spans="1:10" x14ac:dyDescent="0.25">
      <c r="A15" s="47">
        <v>3</v>
      </c>
      <c r="B15" s="30">
        <v>58078</v>
      </c>
      <c r="C15" s="31">
        <f>'Template Copy'!$B$12/B15</f>
        <v>0.61241778298150762</v>
      </c>
      <c r="E15" s="24">
        <v>27.82</v>
      </c>
      <c r="J15" s="5"/>
    </row>
    <row r="16" spans="1:10" x14ac:dyDescent="0.25">
      <c r="A16" s="46"/>
      <c r="B16" s="30"/>
      <c r="C16" s="31"/>
      <c r="E16" s="24"/>
    </row>
    <row r="17" spans="1:10" x14ac:dyDescent="0.25">
      <c r="A17" s="47">
        <v>4</v>
      </c>
      <c r="B17" s="30">
        <v>59376</v>
      </c>
      <c r="C17" s="31">
        <f>'Template Copy'!$B$12/B17</f>
        <v>0.59902991107518189</v>
      </c>
      <c r="E17" s="24">
        <v>28.44</v>
      </c>
      <c r="J17" s="5"/>
    </row>
    <row r="18" spans="1:10" x14ac:dyDescent="0.25">
      <c r="A18" s="47">
        <v>5</v>
      </c>
      <c r="B18" s="30">
        <v>60790</v>
      </c>
      <c r="C18" s="31">
        <f>'Template Copy'!$B$12/B18</f>
        <v>0.58509623293304824</v>
      </c>
      <c r="E18" s="24">
        <v>29.11</v>
      </c>
      <c r="J18" s="5"/>
    </row>
    <row r="19" spans="1:10" x14ac:dyDescent="0.25">
      <c r="A19" s="47">
        <v>6</v>
      </c>
      <c r="B19" s="30">
        <v>62113</v>
      </c>
      <c r="C19" s="31">
        <f>'Template Copy'!$B$12/B19</f>
        <v>0.57263374816866031</v>
      </c>
      <c r="E19" s="24">
        <v>29.75</v>
      </c>
      <c r="J19" s="5"/>
    </row>
    <row r="20" spans="1:10" x14ac:dyDescent="0.25">
      <c r="A20" s="46"/>
      <c r="B20" s="30"/>
      <c r="C20" s="31"/>
      <c r="E20" s="24"/>
    </row>
    <row r="21" spans="1:10" x14ac:dyDescent="0.25">
      <c r="A21" s="47">
        <v>7</v>
      </c>
      <c r="B21" s="30">
        <v>63564</v>
      </c>
      <c r="C21" s="31">
        <f>'Template Copy'!$B$12/B21</f>
        <v>0.55956201623560509</v>
      </c>
      <c r="E21" s="24">
        <v>30.44</v>
      </c>
      <c r="J21" s="5"/>
    </row>
    <row r="22" spans="1:10" x14ac:dyDescent="0.25">
      <c r="A22" s="47">
        <v>8</v>
      </c>
      <c r="B22" s="30">
        <v>65055</v>
      </c>
      <c r="C22" s="31">
        <f>'Template Copy'!$B$12/B22</f>
        <v>0.54673737606640538</v>
      </c>
      <c r="E22" s="24">
        <v>31.16</v>
      </c>
      <c r="J22" s="5"/>
    </row>
    <row r="23" spans="1:10" x14ac:dyDescent="0.25">
      <c r="A23" s="47">
        <v>9</v>
      </c>
      <c r="B23" s="30">
        <v>66608</v>
      </c>
      <c r="C23" s="31">
        <f>'Template Copy'!$B$12/B23</f>
        <v>0.53398991112178718</v>
      </c>
      <c r="E23" s="24">
        <v>31.9</v>
      </c>
      <c r="J23" s="5"/>
    </row>
    <row r="24" spans="1:10" x14ac:dyDescent="0.25">
      <c r="A24" s="46"/>
      <c r="B24" s="30"/>
      <c r="C24" s="31"/>
      <c r="E24" s="24"/>
      <c r="J24" s="5"/>
    </row>
    <row r="25" spans="1:10" x14ac:dyDescent="0.25">
      <c r="A25" s="47">
        <v>10</v>
      </c>
      <c r="B25" s="30">
        <v>68276</v>
      </c>
      <c r="C25" s="31">
        <f>'Template Copy'!$B$12/B25</f>
        <v>0.52094440213252091</v>
      </c>
      <c r="E25" s="24">
        <v>32.700000000000003</v>
      </c>
      <c r="J25" s="5"/>
    </row>
    <row r="26" spans="1:10" x14ac:dyDescent="0.25">
      <c r="A26" s="47">
        <v>11</v>
      </c>
      <c r="B26" s="30">
        <v>69917</v>
      </c>
      <c r="C26" s="31">
        <f>'Template Copy'!$B$12/B26</f>
        <v>0.5087174792968806</v>
      </c>
      <c r="E26" s="24">
        <v>33.49</v>
      </c>
      <c r="J26" s="5"/>
    </row>
    <row r="27" spans="1:10" x14ac:dyDescent="0.25">
      <c r="A27" s="47">
        <v>12</v>
      </c>
      <c r="B27" s="30">
        <v>71777</v>
      </c>
      <c r="C27" s="31">
        <f>'Template Copy'!$B$12/B27</f>
        <v>0.49553478133663986</v>
      </c>
      <c r="E27" s="24">
        <v>34.380000000000003</v>
      </c>
      <c r="J27" s="5"/>
    </row>
    <row r="28" spans="1:10" x14ac:dyDescent="0.25">
      <c r="A28" s="46"/>
      <c r="B28" s="30"/>
      <c r="C28" s="31"/>
      <c r="E28" s="24"/>
    </row>
    <row r="29" spans="1:10" x14ac:dyDescent="0.25">
      <c r="A29" s="47">
        <v>13</v>
      </c>
      <c r="B29" s="30">
        <v>73342</v>
      </c>
      <c r="C29" s="31">
        <f>'Template Copy'!$B$12/B29</f>
        <v>0.48496086826102369</v>
      </c>
      <c r="E29" s="24">
        <v>35.130000000000003</v>
      </c>
      <c r="J29" s="5"/>
    </row>
    <row r="30" spans="1:10" x14ac:dyDescent="0.25">
      <c r="A30" s="47">
        <v>14</v>
      </c>
      <c r="B30" s="30">
        <v>75074</v>
      </c>
      <c r="C30" s="31">
        <f>'Template Copy'!$B$12/B30</f>
        <v>0.47377254442283612</v>
      </c>
      <c r="E30" s="24">
        <v>35.950000000000003</v>
      </c>
      <c r="J30" s="5"/>
    </row>
    <row r="31" spans="1:10" x14ac:dyDescent="0.25">
      <c r="A31" s="47">
        <v>15</v>
      </c>
      <c r="B31" s="30">
        <v>76627</v>
      </c>
      <c r="C31" s="31">
        <f>'Template Copy'!$B$12/B31</f>
        <v>0.46417059261095961</v>
      </c>
      <c r="E31" s="24">
        <v>36.700000000000003</v>
      </c>
      <c r="J31" s="5"/>
    </row>
    <row r="32" spans="1:10" x14ac:dyDescent="0.25">
      <c r="E32" s="24"/>
    </row>
    <row r="33" spans="1:5" x14ac:dyDescent="0.25">
      <c r="A33" t="str">
        <f>'Template Copy'!$A$40</f>
        <v>Updated 11/1/2019</v>
      </c>
      <c r="E33" s="24"/>
    </row>
    <row r="35" spans="1:5" x14ac:dyDescent="0.25">
      <c r="A35" s="57" t="s">
        <v>394</v>
      </c>
    </row>
  </sheetData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25" zoomScaleNormal="125" zoomScalePageLayoutView="125" workbookViewId="0">
      <selection activeCell="A9" sqref="A9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348</v>
      </c>
    </row>
    <row r="7" spans="1:10" x14ac:dyDescent="0.25">
      <c r="A7" s="11" t="s">
        <v>26</v>
      </c>
    </row>
    <row r="9" spans="1:10" x14ac:dyDescent="0.25">
      <c r="B9" s="22" t="str">
        <f>'Template Copy'!$B$27</f>
        <v>Salary Scale</v>
      </c>
      <c r="C9" s="22" t="str">
        <f>'Template Copy'!$C$27</f>
        <v>Minimum Part-Time</v>
      </c>
      <c r="D9" s="10"/>
    </row>
    <row r="10" spans="1:10" x14ac:dyDescent="0.25">
      <c r="A10" s="47" t="s">
        <v>364</v>
      </c>
      <c r="B10" s="41">
        <f>'Template Copy'!$B$28</f>
        <v>43647</v>
      </c>
      <c r="C10" s="22" t="str">
        <f>'Template Copy'!$C$28</f>
        <v>% Effort</v>
      </c>
      <c r="D10" s="10"/>
      <c r="E10" s="22" t="str">
        <f>'Template Copy'!$E$28</f>
        <v>Non-Exempt</v>
      </c>
    </row>
    <row r="11" spans="1:10" x14ac:dyDescent="0.25">
      <c r="A11" s="48" t="s">
        <v>365</v>
      </c>
      <c r="B11" s="22" t="str">
        <f>'Template Copy'!$B$29</f>
        <v>Annual</v>
      </c>
      <c r="C11" s="22" t="str">
        <f>'Template Copy'!$C$29</f>
        <v xml:space="preserve"> ≥ $35,568/Yr.</v>
      </c>
      <c r="D11" s="10"/>
      <c r="E11" s="22" t="str">
        <f>'Template Copy'!$E$29</f>
        <v>Hourly Rate</v>
      </c>
    </row>
    <row r="12" spans="1:10" x14ac:dyDescent="0.25">
      <c r="A12" s="46"/>
    </row>
    <row r="13" spans="1:10" x14ac:dyDescent="0.25">
      <c r="A13" s="47">
        <v>1</v>
      </c>
      <c r="B13" s="30">
        <v>62113</v>
      </c>
      <c r="C13" s="31">
        <f>'Template Copy'!$B$12/B13</f>
        <v>0.57263374816866031</v>
      </c>
      <c r="D13" s="4"/>
      <c r="E13" s="24">
        <v>29.75</v>
      </c>
      <c r="J13" s="5"/>
    </row>
    <row r="14" spans="1:10" x14ac:dyDescent="0.25">
      <c r="A14" s="47">
        <v>2</v>
      </c>
      <c r="B14" s="30">
        <v>63564</v>
      </c>
      <c r="C14" s="31">
        <f>'Template Copy'!$B$12/B14</f>
        <v>0.55956201623560509</v>
      </c>
      <c r="E14" s="24">
        <v>30.44</v>
      </c>
      <c r="J14" s="5"/>
    </row>
    <row r="15" spans="1:10" x14ac:dyDescent="0.25">
      <c r="A15" s="47">
        <v>3</v>
      </c>
      <c r="B15" s="30">
        <v>65055</v>
      </c>
      <c r="C15" s="31">
        <f>'Template Copy'!$B$12/B15</f>
        <v>0.54673737606640538</v>
      </c>
      <c r="E15" s="24">
        <v>31.16</v>
      </c>
      <c r="J15" s="5"/>
    </row>
    <row r="16" spans="1:10" x14ac:dyDescent="0.25">
      <c r="A16" s="46"/>
      <c r="B16" s="30"/>
      <c r="C16" s="31"/>
      <c r="E16" s="24"/>
    </row>
    <row r="17" spans="1:10" x14ac:dyDescent="0.25">
      <c r="A17" s="47">
        <v>4</v>
      </c>
      <c r="B17" s="30">
        <v>66608</v>
      </c>
      <c r="C17" s="31">
        <f>'Template Copy'!$B$12/B17</f>
        <v>0.53398991112178718</v>
      </c>
      <c r="E17" s="24">
        <v>31.9</v>
      </c>
      <c r="J17" s="5"/>
    </row>
    <row r="18" spans="1:10" x14ac:dyDescent="0.25">
      <c r="A18" s="47">
        <v>5</v>
      </c>
      <c r="B18" s="30">
        <v>68276</v>
      </c>
      <c r="C18" s="31">
        <f>'Template Copy'!$B$12/B18</f>
        <v>0.52094440213252091</v>
      </c>
      <c r="E18" s="24">
        <v>32.700000000000003</v>
      </c>
      <c r="J18" s="5"/>
    </row>
    <row r="19" spans="1:10" x14ac:dyDescent="0.25">
      <c r="A19" s="47">
        <v>6</v>
      </c>
      <c r="B19" s="30">
        <v>69917</v>
      </c>
      <c r="C19" s="31">
        <f>'Template Copy'!$B$12/B19</f>
        <v>0.5087174792968806</v>
      </c>
      <c r="E19" s="24">
        <v>33.49</v>
      </c>
      <c r="J19" s="5"/>
    </row>
    <row r="20" spans="1:10" x14ac:dyDescent="0.25">
      <c r="A20" s="46"/>
      <c r="B20" s="30"/>
      <c r="C20" s="31"/>
      <c r="E20" s="24"/>
    </row>
    <row r="21" spans="1:10" x14ac:dyDescent="0.25">
      <c r="A21" s="47">
        <v>7</v>
      </c>
      <c r="B21" s="30">
        <v>71777</v>
      </c>
      <c r="C21" s="31">
        <f>'Template Copy'!$B$12/B21</f>
        <v>0.49553478133663986</v>
      </c>
      <c r="E21" s="24">
        <v>34.380000000000003</v>
      </c>
      <c r="J21" s="5"/>
    </row>
    <row r="22" spans="1:10" x14ac:dyDescent="0.25">
      <c r="A22" s="47">
        <v>8</v>
      </c>
      <c r="B22" s="30">
        <v>73342</v>
      </c>
      <c r="C22" s="31">
        <f>'Template Copy'!$B$12/B22</f>
        <v>0.48496086826102369</v>
      </c>
      <c r="E22" s="24">
        <v>35.130000000000003</v>
      </c>
      <c r="J22" s="5"/>
    </row>
    <row r="23" spans="1:10" x14ac:dyDescent="0.25">
      <c r="A23" s="47">
        <v>9</v>
      </c>
      <c r="B23" s="30">
        <v>75074</v>
      </c>
      <c r="C23" s="31">
        <f>'Template Copy'!$B$12/B23</f>
        <v>0.47377254442283612</v>
      </c>
      <c r="E23" s="24">
        <v>35.950000000000003</v>
      </c>
      <c r="J23" s="5"/>
    </row>
    <row r="24" spans="1:10" x14ac:dyDescent="0.25">
      <c r="A24" s="46"/>
      <c r="B24" s="30"/>
      <c r="C24" s="31"/>
      <c r="E24" s="24"/>
      <c r="J24" s="5"/>
    </row>
    <row r="25" spans="1:10" x14ac:dyDescent="0.25">
      <c r="A25" s="47">
        <v>10</v>
      </c>
      <c r="B25" s="30">
        <v>76627</v>
      </c>
      <c r="C25" s="31">
        <f>'Template Copy'!$B$12/B25</f>
        <v>0.46417059261095961</v>
      </c>
      <c r="E25" s="24">
        <v>36.700000000000003</v>
      </c>
      <c r="J25" s="5"/>
    </row>
    <row r="26" spans="1:10" x14ac:dyDescent="0.25">
      <c r="A26" s="47">
        <v>11</v>
      </c>
      <c r="B26" s="30">
        <v>78205</v>
      </c>
      <c r="C26" s="31">
        <f>'Template Copy'!$B$12/B26</f>
        <v>0.45480468000767216</v>
      </c>
      <c r="E26" s="24">
        <v>37.450000000000003</v>
      </c>
      <c r="J26" s="5"/>
    </row>
    <row r="27" spans="1:10" x14ac:dyDescent="0.25">
      <c r="A27" s="47">
        <v>12</v>
      </c>
      <c r="B27" s="30">
        <v>80408</v>
      </c>
      <c r="C27" s="31">
        <f>'Template Copy'!$B$12/B27</f>
        <v>0.44234404536862004</v>
      </c>
      <c r="E27" s="24">
        <v>38.51</v>
      </c>
      <c r="J27" s="5"/>
    </row>
    <row r="28" spans="1:10" x14ac:dyDescent="0.25">
      <c r="A28" s="46"/>
      <c r="B28" s="30"/>
      <c r="C28" s="31"/>
      <c r="E28" s="24"/>
    </row>
    <row r="29" spans="1:10" x14ac:dyDescent="0.25">
      <c r="A29" s="47">
        <v>13</v>
      </c>
      <c r="B29" s="30">
        <v>82546</v>
      </c>
      <c r="C29" s="31">
        <f>'Template Copy'!$B$12/B29</f>
        <v>0.43088702057034867</v>
      </c>
      <c r="E29" s="24">
        <v>39.53</v>
      </c>
      <c r="J29" s="5"/>
    </row>
    <row r="30" spans="1:10" x14ac:dyDescent="0.25">
      <c r="A30" s="47">
        <v>14</v>
      </c>
      <c r="B30" s="30">
        <v>84176</v>
      </c>
      <c r="C30" s="31">
        <f>'Template Copy'!$B$12/B30</f>
        <v>0.4225432427295191</v>
      </c>
      <c r="E30" s="24">
        <v>40.31</v>
      </c>
      <c r="J30" s="5"/>
    </row>
    <row r="31" spans="1:10" x14ac:dyDescent="0.25">
      <c r="A31" s="47">
        <v>15</v>
      </c>
      <c r="B31" s="30">
        <v>86353</v>
      </c>
      <c r="C31" s="31">
        <f>'Template Copy'!$B$12/B31</f>
        <v>0.41189072759487222</v>
      </c>
      <c r="E31" s="24">
        <v>41.36</v>
      </c>
      <c r="J31" s="5"/>
    </row>
    <row r="33" spans="1:1" x14ac:dyDescent="0.25">
      <c r="A33" t="str">
        <f>'Template Copy'!$A$40</f>
        <v>Updated 11/1/2019</v>
      </c>
    </row>
    <row r="35" spans="1:1" x14ac:dyDescent="0.25">
      <c r="A35" s="57" t="s">
        <v>394</v>
      </c>
    </row>
  </sheetData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25" zoomScaleNormal="125" zoomScalePageLayoutView="125" workbookViewId="0">
      <selection activeCell="A9" sqref="A9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348</v>
      </c>
    </row>
    <row r="7" spans="1:10" x14ac:dyDescent="0.25">
      <c r="A7" s="11" t="s">
        <v>27</v>
      </c>
    </row>
    <row r="9" spans="1:10" x14ac:dyDescent="0.25">
      <c r="B9" s="22" t="str">
        <f>'Template Copy'!$B$27</f>
        <v>Salary Scale</v>
      </c>
      <c r="C9" s="22" t="str">
        <f>'Template Copy'!$C$27</f>
        <v>Minimum Part-Time</v>
      </c>
      <c r="D9" s="10"/>
    </row>
    <row r="10" spans="1:10" x14ac:dyDescent="0.25">
      <c r="A10" s="47" t="s">
        <v>364</v>
      </c>
      <c r="B10" s="41">
        <f>'Template Copy'!$B$28</f>
        <v>43647</v>
      </c>
      <c r="C10" s="22" t="str">
        <f>'Template Copy'!$C$28</f>
        <v>% Effort</v>
      </c>
      <c r="D10" s="10"/>
      <c r="E10" s="22" t="str">
        <f>'Template Copy'!$E$28</f>
        <v>Non-Exempt</v>
      </c>
    </row>
    <row r="11" spans="1:10" x14ac:dyDescent="0.25">
      <c r="A11" s="48" t="s">
        <v>365</v>
      </c>
      <c r="B11" s="22" t="str">
        <f>'Template Copy'!$B$29</f>
        <v>Annual</v>
      </c>
      <c r="C11" s="22" t="str">
        <f>'Template Copy'!$C$29</f>
        <v xml:space="preserve"> ≥ $35,568/Yr.</v>
      </c>
      <c r="D11" s="10"/>
      <c r="E11" s="22" t="str">
        <f>'Template Copy'!$E$29</f>
        <v>Hourly Rate</v>
      </c>
    </row>
    <row r="12" spans="1:10" x14ac:dyDescent="0.25">
      <c r="A12" s="46"/>
    </row>
    <row r="13" spans="1:10" x14ac:dyDescent="0.25">
      <c r="A13" s="47">
        <v>1</v>
      </c>
      <c r="B13" s="30">
        <v>69917</v>
      </c>
      <c r="C13" s="31">
        <f>'Template Copy'!$B$12/B13</f>
        <v>0.5087174792968806</v>
      </c>
      <c r="D13" s="4"/>
      <c r="E13" s="24">
        <v>33.49</v>
      </c>
      <c r="J13" s="5"/>
    </row>
    <row r="14" spans="1:10" x14ac:dyDescent="0.25">
      <c r="A14" s="47">
        <v>2</v>
      </c>
      <c r="B14" s="30">
        <v>71777</v>
      </c>
      <c r="C14" s="31">
        <f>'Template Copy'!$B$12/B14</f>
        <v>0.49553478133663986</v>
      </c>
      <c r="E14" s="24">
        <v>34.380000000000003</v>
      </c>
      <c r="J14" s="5"/>
    </row>
    <row r="15" spans="1:10" x14ac:dyDescent="0.25">
      <c r="A15" s="47">
        <v>3</v>
      </c>
      <c r="B15" s="30">
        <v>73342</v>
      </c>
      <c r="C15" s="31">
        <f>'Template Copy'!$B$12/B15</f>
        <v>0.48496086826102369</v>
      </c>
      <c r="E15" s="24">
        <v>35.130000000000003</v>
      </c>
      <c r="J15" s="5"/>
    </row>
    <row r="16" spans="1:10" x14ac:dyDescent="0.25">
      <c r="A16" s="46"/>
      <c r="B16" s="30"/>
      <c r="C16" s="31"/>
      <c r="E16" s="24"/>
    </row>
    <row r="17" spans="1:10" x14ac:dyDescent="0.25">
      <c r="A17" s="47">
        <v>4</v>
      </c>
      <c r="B17" s="30">
        <v>75074</v>
      </c>
      <c r="C17" s="31">
        <f>'Template Copy'!$B$12/B17</f>
        <v>0.47377254442283612</v>
      </c>
      <c r="E17" s="24">
        <v>35.950000000000003</v>
      </c>
      <c r="J17" s="5"/>
    </row>
    <row r="18" spans="1:10" x14ac:dyDescent="0.25">
      <c r="A18" s="47">
        <v>5</v>
      </c>
      <c r="B18" s="30">
        <v>76627</v>
      </c>
      <c r="C18" s="31">
        <f>'Template Copy'!$B$12/B18</f>
        <v>0.46417059261095961</v>
      </c>
      <c r="E18" s="24">
        <v>36.700000000000003</v>
      </c>
      <c r="J18" s="5"/>
    </row>
    <row r="19" spans="1:10" x14ac:dyDescent="0.25">
      <c r="A19" s="47">
        <v>6</v>
      </c>
      <c r="B19" s="30">
        <v>78205</v>
      </c>
      <c r="C19" s="31">
        <f>'Template Copy'!$B$12/B19</f>
        <v>0.45480468000767216</v>
      </c>
      <c r="E19" s="24">
        <v>37.450000000000003</v>
      </c>
      <c r="J19" s="5"/>
    </row>
    <row r="20" spans="1:10" x14ac:dyDescent="0.25">
      <c r="A20" s="46"/>
      <c r="B20" s="30"/>
      <c r="C20" s="31"/>
      <c r="E20" s="24"/>
    </row>
    <row r="21" spans="1:10" x14ac:dyDescent="0.25">
      <c r="A21" s="47">
        <v>7</v>
      </c>
      <c r="B21" s="30">
        <v>80408</v>
      </c>
      <c r="C21" s="31">
        <f>'Template Copy'!$B$12/B21</f>
        <v>0.44234404536862004</v>
      </c>
      <c r="E21" s="24">
        <v>38.51</v>
      </c>
      <c r="J21" s="5"/>
    </row>
    <row r="22" spans="1:10" x14ac:dyDescent="0.25">
      <c r="A22" s="47">
        <v>8</v>
      </c>
      <c r="B22" s="30">
        <v>82546</v>
      </c>
      <c r="C22" s="31">
        <f>'Template Copy'!$B$12/B22</f>
        <v>0.43088702057034867</v>
      </c>
      <c r="E22" s="24">
        <v>39.53</v>
      </c>
      <c r="J22" s="5"/>
    </row>
    <row r="23" spans="1:10" x14ac:dyDescent="0.25">
      <c r="A23" s="47">
        <v>9</v>
      </c>
      <c r="B23" s="30">
        <v>84176</v>
      </c>
      <c r="C23" s="31">
        <f>'Template Copy'!$B$12/B23</f>
        <v>0.4225432427295191</v>
      </c>
      <c r="E23" s="24">
        <v>40.31</v>
      </c>
      <c r="J23" s="5"/>
    </row>
    <row r="24" spans="1:10" x14ac:dyDescent="0.25">
      <c r="A24" s="46"/>
      <c r="B24" s="30"/>
      <c r="C24" s="31"/>
      <c r="E24" s="24"/>
      <c r="J24" s="5"/>
    </row>
    <row r="25" spans="1:10" x14ac:dyDescent="0.25">
      <c r="A25" s="47">
        <v>10</v>
      </c>
      <c r="B25" s="30">
        <v>86353</v>
      </c>
      <c r="C25" s="31">
        <f>'Template Copy'!$B$12/B25</f>
        <v>0.41189072759487222</v>
      </c>
      <c r="E25" s="24">
        <v>41.36</v>
      </c>
      <c r="J25" s="5"/>
    </row>
    <row r="26" spans="1:10" x14ac:dyDescent="0.25">
      <c r="A26" s="47">
        <v>11</v>
      </c>
      <c r="B26" s="30">
        <v>88581</v>
      </c>
      <c r="C26" s="31">
        <f>'Template Copy'!$B$12/B26</f>
        <v>0.40153080231652388</v>
      </c>
      <c r="E26" s="24">
        <v>42.42</v>
      </c>
      <c r="J26" s="5"/>
    </row>
    <row r="27" spans="1:10" x14ac:dyDescent="0.25">
      <c r="A27" s="47">
        <v>12</v>
      </c>
      <c r="B27" s="30">
        <v>90593</v>
      </c>
      <c r="C27" s="31">
        <f>'Template Copy'!$B$12/B27</f>
        <v>0.39261311580364927</v>
      </c>
      <c r="E27" s="24">
        <v>43.39</v>
      </c>
      <c r="J27" s="5"/>
    </row>
    <row r="28" spans="1:10" x14ac:dyDescent="0.25">
      <c r="A28" s="46"/>
      <c r="B28" s="30"/>
      <c r="C28" s="31"/>
      <c r="E28" s="24"/>
    </row>
    <row r="29" spans="1:10" x14ac:dyDescent="0.25">
      <c r="A29" s="47">
        <v>13</v>
      </c>
      <c r="B29" s="30">
        <v>92298</v>
      </c>
      <c r="C29" s="31">
        <f>'Template Copy'!$B$12/B29</f>
        <v>0.38536046284859909</v>
      </c>
      <c r="E29" s="24">
        <v>44.2</v>
      </c>
      <c r="J29" s="5"/>
    </row>
    <row r="30" spans="1:10" x14ac:dyDescent="0.25">
      <c r="A30" s="47">
        <v>14</v>
      </c>
      <c r="B30" s="30">
        <v>94437</v>
      </c>
      <c r="C30" s="31">
        <f>'Template Copy'!$B$12/B30</f>
        <v>0.376632040407891</v>
      </c>
      <c r="E30" s="24">
        <v>45.23</v>
      </c>
      <c r="J30" s="5"/>
    </row>
    <row r="31" spans="1:10" x14ac:dyDescent="0.25">
      <c r="A31" s="47">
        <v>15</v>
      </c>
      <c r="B31" s="30">
        <v>97098</v>
      </c>
      <c r="C31" s="31">
        <f>'Template Copy'!$B$12/B31</f>
        <v>0.36631032565037386</v>
      </c>
      <c r="E31" s="24">
        <v>46.5</v>
      </c>
      <c r="J31" s="5"/>
    </row>
    <row r="33" spans="1:1" x14ac:dyDescent="0.25">
      <c r="A33" t="str">
        <f>'Template Copy'!$A$40</f>
        <v>Updated 11/1/2019</v>
      </c>
    </row>
    <row r="35" spans="1:1" x14ac:dyDescent="0.25">
      <c r="A35" s="57" t="s">
        <v>394</v>
      </c>
    </row>
  </sheetData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25" zoomScaleNormal="125" zoomScalePageLayoutView="125" workbookViewId="0">
      <selection activeCell="A9" sqref="A9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348</v>
      </c>
      <c r="D6" s="10"/>
    </row>
    <row r="7" spans="1:10" x14ac:dyDescent="0.25">
      <c r="A7" s="11" t="s">
        <v>28</v>
      </c>
    </row>
    <row r="9" spans="1:10" x14ac:dyDescent="0.25">
      <c r="B9" s="22" t="str">
        <f>'Template Copy'!$B$27</f>
        <v>Salary Scale</v>
      </c>
      <c r="C9" s="22" t="str">
        <f>'Template Copy'!$C$27</f>
        <v>Minimum Part-Time</v>
      </c>
      <c r="D9" s="10"/>
    </row>
    <row r="10" spans="1:10" x14ac:dyDescent="0.25">
      <c r="A10" s="47" t="s">
        <v>364</v>
      </c>
      <c r="B10" s="41">
        <f>'Template Copy'!$B$28</f>
        <v>43647</v>
      </c>
      <c r="C10" s="22" t="str">
        <f>'Template Copy'!$C$28</f>
        <v>% Effort</v>
      </c>
      <c r="D10" s="10"/>
      <c r="E10" s="22" t="str">
        <f>'Template Copy'!$E$28</f>
        <v>Non-Exempt</v>
      </c>
    </row>
    <row r="11" spans="1:10" x14ac:dyDescent="0.25">
      <c r="A11" s="48" t="s">
        <v>365</v>
      </c>
      <c r="B11" s="22" t="str">
        <f>'Template Copy'!$B$29</f>
        <v>Annual</v>
      </c>
      <c r="C11" s="22" t="str">
        <f>'Template Copy'!$C$29</f>
        <v xml:space="preserve"> ≥ $35,568/Yr.</v>
      </c>
      <c r="D11" s="10"/>
      <c r="E11" s="22" t="str">
        <f>'Template Copy'!$E$29</f>
        <v>Hourly Rate</v>
      </c>
    </row>
    <row r="12" spans="1:10" x14ac:dyDescent="0.25">
      <c r="A12" s="46"/>
    </row>
    <row r="13" spans="1:10" x14ac:dyDescent="0.25">
      <c r="A13" s="47">
        <v>1</v>
      </c>
      <c r="B13" s="30">
        <v>78205</v>
      </c>
      <c r="C13" s="3">
        <f>'Template Copy'!$B$12/B13</f>
        <v>0.45480468000767216</v>
      </c>
      <c r="D13" s="4"/>
      <c r="E13" s="24">
        <v>37.450000000000003</v>
      </c>
      <c r="J13" s="5"/>
    </row>
    <row r="14" spans="1:10" x14ac:dyDescent="0.25">
      <c r="A14" s="47">
        <v>2</v>
      </c>
      <c r="B14" s="30">
        <v>80408</v>
      </c>
      <c r="C14" s="3">
        <f>'Template Copy'!$B$12/B14</f>
        <v>0.44234404536862004</v>
      </c>
      <c r="E14" s="24">
        <v>38.51</v>
      </c>
      <c r="J14" s="5"/>
    </row>
    <row r="15" spans="1:10" x14ac:dyDescent="0.25">
      <c r="A15" s="47">
        <v>3</v>
      </c>
      <c r="B15" s="30">
        <v>82546</v>
      </c>
      <c r="C15" s="3">
        <f>'Template Copy'!$B$12/B15</f>
        <v>0.43088702057034867</v>
      </c>
      <c r="E15" s="24">
        <v>39.53</v>
      </c>
      <c r="J15" s="5"/>
    </row>
    <row r="16" spans="1:10" x14ac:dyDescent="0.25">
      <c r="A16" s="46"/>
      <c r="B16" s="30"/>
      <c r="C16" s="3"/>
      <c r="E16" s="24"/>
    </row>
    <row r="17" spans="1:10" x14ac:dyDescent="0.25">
      <c r="A17" s="47">
        <v>4</v>
      </c>
      <c r="B17" s="30">
        <v>84176</v>
      </c>
      <c r="C17" s="3">
        <f>'Template Copy'!$B$12/B17</f>
        <v>0.4225432427295191</v>
      </c>
      <c r="E17" s="24">
        <v>40.31</v>
      </c>
      <c r="J17" s="5"/>
    </row>
    <row r="18" spans="1:10" x14ac:dyDescent="0.25">
      <c r="A18" s="47">
        <v>5</v>
      </c>
      <c r="B18" s="30">
        <v>86353</v>
      </c>
      <c r="C18" s="3">
        <f>'Template Copy'!$B$12/B18</f>
        <v>0.41189072759487222</v>
      </c>
      <c r="E18" s="24">
        <v>41.36</v>
      </c>
      <c r="J18" s="5"/>
    </row>
    <row r="19" spans="1:10" x14ac:dyDescent="0.25">
      <c r="A19" s="47">
        <v>6</v>
      </c>
      <c r="B19" s="30">
        <v>88581</v>
      </c>
      <c r="C19" s="3">
        <f>'Template Copy'!$B$12/B19</f>
        <v>0.40153080231652388</v>
      </c>
      <c r="E19" s="24">
        <v>42.42</v>
      </c>
      <c r="J19" s="5"/>
    </row>
    <row r="20" spans="1:10" x14ac:dyDescent="0.25">
      <c r="A20" s="46"/>
      <c r="B20" s="30"/>
      <c r="C20" s="3"/>
      <c r="E20" s="24"/>
    </row>
    <row r="21" spans="1:10" x14ac:dyDescent="0.25">
      <c r="A21" s="47">
        <v>7</v>
      </c>
      <c r="B21" s="30">
        <v>90593</v>
      </c>
      <c r="C21" s="3">
        <f>'Template Copy'!$B$12/B21</f>
        <v>0.39261311580364927</v>
      </c>
      <c r="E21" s="24">
        <v>43.39</v>
      </c>
      <c r="J21" s="5"/>
    </row>
    <row r="22" spans="1:10" x14ac:dyDescent="0.25">
      <c r="A22" s="47">
        <v>8</v>
      </c>
      <c r="B22" s="30">
        <v>92298</v>
      </c>
      <c r="C22" s="3">
        <f>'Template Copy'!$B$12/B22</f>
        <v>0.38536046284859909</v>
      </c>
      <c r="E22" s="24">
        <v>44.2</v>
      </c>
      <c r="J22" s="5"/>
    </row>
    <row r="23" spans="1:10" x14ac:dyDescent="0.25">
      <c r="A23" s="47">
        <v>9</v>
      </c>
      <c r="B23" s="30">
        <v>94437</v>
      </c>
      <c r="C23" s="3">
        <f>'Template Copy'!$B$12/B23</f>
        <v>0.376632040407891</v>
      </c>
      <c r="E23" s="24">
        <v>45.23</v>
      </c>
      <c r="J23" s="5"/>
    </row>
    <row r="24" spans="1:10" x14ac:dyDescent="0.25">
      <c r="A24" s="46"/>
      <c r="B24" s="30"/>
      <c r="C24" s="3"/>
      <c r="E24" s="24"/>
      <c r="J24" s="5"/>
    </row>
    <row r="25" spans="1:10" x14ac:dyDescent="0.25">
      <c r="A25" s="47">
        <v>10</v>
      </c>
      <c r="B25" s="30">
        <v>97098</v>
      </c>
      <c r="C25" s="3">
        <f>'Template Copy'!$B$12/B25</f>
        <v>0.36631032565037386</v>
      </c>
      <c r="E25" s="24">
        <v>46.5</v>
      </c>
      <c r="J25" s="5"/>
    </row>
    <row r="26" spans="1:10" x14ac:dyDescent="0.25">
      <c r="A26" s="47">
        <v>11</v>
      </c>
      <c r="B26" s="30">
        <v>99274</v>
      </c>
      <c r="C26" s="3">
        <f>'Template Copy'!$B$12/B26</f>
        <v>0.35828112093800996</v>
      </c>
      <c r="E26" s="24">
        <v>47.55</v>
      </c>
      <c r="J26" s="5"/>
    </row>
    <row r="27" spans="1:10" x14ac:dyDescent="0.25">
      <c r="A27" s="47">
        <v>12</v>
      </c>
      <c r="B27" s="30">
        <v>101478</v>
      </c>
      <c r="C27" s="3">
        <f>'Template Copy'!$B$12/B27</f>
        <v>0.35049961568024596</v>
      </c>
      <c r="E27" s="24">
        <v>48.6</v>
      </c>
      <c r="J27" s="5"/>
    </row>
    <row r="28" spans="1:10" x14ac:dyDescent="0.25">
      <c r="A28" s="46"/>
      <c r="B28" s="30"/>
      <c r="C28" s="3"/>
      <c r="E28" s="24"/>
    </row>
    <row r="29" spans="1:10" x14ac:dyDescent="0.25">
      <c r="A29" s="47">
        <v>13</v>
      </c>
      <c r="B29" s="30">
        <v>103642</v>
      </c>
      <c r="C29" s="3">
        <f>'Template Copy'!$B$12/B29</f>
        <v>0.34318133575191523</v>
      </c>
      <c r="E29" s="24">
        <v>49.64</v>
      </c>
      <c r="J29" s="5"/>
    </row>
    <row r="30" spans="1:10" x14ac:dyDescent="0.25">
      <c r="A30" s="47">
        <v>14</v>
      </c>
      <c r="B30" s="30">
        <v>106315</v>
      </c>
      <c r="C30" s="3">
        <f>'Template Copy'!$B$12/B30</f>
        <v>0.33455297935380707</v>
      </c>
      <c r="E30" s="24">
        <v>50.92</v>
      </c>
      <c r="J30" s="5"/>
    </row>
    <row r="31" spans="1:10" x14ac:dyDescent="0.25">
      <c r="A31" s="47">
        <v>15</v>
      </c>
      <c r="B31" s="30">
        <v>107333</v>
      </c>
      <c r="C31" s="3">
        <f>'Template Copy'!$B$12/B31</f>
        <v>0.3313799111177364</v>
      </c>
      <c r="E31" s="24">
        <v>51.4</v>
      </c>
      <c r="J31" s="5"/>
    </row>
    <row r="33" spans="1:1" x14ac:dyDescent="0.25">
      <c r="A33" t="str">
        <f>'Template Copy'!$A$40</f>
        <v>Updated 11/1/2019</v>
      </c>
    </row>
    <row r="35" spans="1:1" x14ac:dyDescent="0.25">
      <c r="A35" s="57" t="s">
        <v>394</v>
      </c>
    </row>
  </sheetData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" zoomScale="125" zoomScaleNormal="125" zoomScalePageLayoutView="125" workbookViewId="0">
      <selection activeCell="A9" sqref="A9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348</v>
      </c>
      <c r="D6" s="10"/>
    </row>
    <row r="7" spans="1:10" x14ac:dyDescent="0.25">
      <c r="A7" s="11" t="s">
        <v>29</v>
      </c>
    </row>
    <row r="9" spans="1:10" x14ac:dyDescent="0.25">
      <c r="B9" s="22" t="str">
        <f>'Template Copy'!$B$27</f>
        <v>Salary Scale</v>
      </c>
      <c r="C9" s="22" t="str">
        <f>'Template Copy'!$C$27</f>
        <v>Minimum Part-Time</v>
      </c>
      <c r="D9" s="10"/>
    </row>
    <row r="10" spans="1:10" x14ac:dyDescent="0.25">
      <c r="A10" s="47" t="s">
        <v>364</v>
      </c>
      <c r="B10" s="41">
        <f>'Template Copy'!$B$28</f>
        <v>43647</v>
      </c>
      <c r="C10" s="22" t="str">
        <f>'Template Copy'!$C$28</f>
        <v>% Effort</v>
      </c>
      <c r="D10" s="10"/>
      <c r="E10" s="22" t="str">
        <f>'Template Copy'!$E$28</f>
        <v>Non-Exempt</v>
      </c>
    </row>
    <row r="11" spans="1:10" x14ac:dyDescent="0.25">
      <c r="A11" s="48" t="s">
        <v>365</v>
      </c>
      <c r="B11" s="22" t="str">
        <f>'Template Copy'!$B$29</f>
        <v>Annual</v>
      </c>
      <c r="C11" s="22" t="str">
        <f>'Template Copy'!$C$29</f>
        <v xml:space="preserve"> ≥ $35,568/Yr.</v>
      </c>
      <c r="D11" s="10"/>
      <c r="E11" s="22" t="str">
        <f>'Template Copy'!$E$29</f>
        <v>Hourly Rate</v>
      </c>
    </row>
    <row r="12" spans="1:10" x14ac:dyDescent="0.25">
      <c r="A12" s="46"/>
    </row>
    <row r="13" spans="1:10" x14ac:dyDescent="0.25">
      <c r="A13" s="47">
        <v>1</v>
      </c>
      <c r="B13" s="30">
        <v>88581</v>
      </c>
      <c r="C13" s="3">
        <f>'Template Copy'!$B$12/B13</f>
        <v>0.40153080231652388</v>
      </c>
      <c r="D13" s="4"/>
      <c r="E13" s="24">
        <v>42.42</v>
      </c>
      <c r="F13" s="23"/>
      <c r="G13" s="5"/>
      <c r="H13" s="5"/>
      <c r="J13" s="5"/>
    </row>
    <row r="14" spans="1:10" x14ac:dyDescent="0.25">
      <c r="A14" s="47">
        <v>2</v>
      </c>
      <c r="B14" s="30">
        <v>90593</v>
      </c>
      <c r="C14" s="3">
        <f>'Template Copy'!$B$12/B14</f>
        <v>0.39261311580364927</v>
      </c>
      <c r="E14" s="24">
        <v>43.39</v>
      </c>
      <c r="G14" s="5"/>
      <c r="H14" s="5"/>
      <c r="J14" s="5"/>
    </row>
    <row r="15" spans="1:10" x14ac:dyDescent="0.25">
      <c r="A15" s="47">
        <v>3</v>
      </c>
      <c r="B15" s="30">
        <v>92298</v>
      </c>
      <c r="C15" s="3">
        <f>'Template Copy'!$B$12/B15</f>
        <v>0.38536046284859909</v>
      </c>
      <c r="E15" s="24">
        <v>44.2</v>
      </c>
      <c r="G15" s="5"/>
      <c r="H15" s="5"/>
      <c r="J15" s="5"/>
    </row>
    <row r="16" spans="1:10" x14ac:dyDescent="0.25">
      <c r="A16" s="46"/>
      <c r="B16" s="30"/>
      <c r="C16" s="3"/>
      <c r="E16" s="24"/>
      <c r="G16" s="5"/>
      <c r="H16" s="5"/>
    </row>
    <row r="17" spans="1:10" x14ac:dyDescent="0.25">
      <c r="A17" s="47">
        <v>4</v>
      </c>
      <c r="B17" s="30">
        <v>94437</v>
      </c>
      <c r="C17" s="3">
        <f>'Template Copy'!$B$12/B17</f>
        <v>0.376632040407891</v>
      </c>
      <c r="E17" s="24">
        <v>45.23</v>
      </c>
      <c r="G17" s="5"/>
      <c r="H17" s="5"/>
      <c r="J17" s="5"/>
    </row>
    <row r="18" spans="1:10" x14ac:dyDescent="0.25">
      <c r="A18" s="47">
        <v>5</v>
      </c>
      <c r="B18" s="30">
        <v>97098</v>
      </c>
      <c r="C18" s="3">
        <f>'Template Copy'!$B$12/B18</f>
        <v>0.36631032565037386</v>
      </c>
      <c r="E18" s="24">
        <v>46.5</v>
      </c>
      <c r="G18" s="5"/>
      <c r="H18" s="5"/>
      <c r="J18" s="5"/>
    </row>
    <row r="19" spans="1:10" x14ac:dyDescent="0.25">
      <c r="A19" s="47">
        <v>6</v>
      </c>
      <c r="B19" s="30">
        <v>99274</v>
      </c>
      <c r="C19" s="3">
        <f>'Template Copy'!$B$12/B19</f>
        <v>0.35828112093800996</v>
      </c>
      <c r="E19" s="24">
        <v>47.55</v>
      </c>
      <c r="G19" s="5"/>
      <c r="H19" s="5"/>
      <c r="J19" s="5"/>
    </row>
    <row r="20" spans="1:10" x14ac:dyDescent="0.25">
      <c r="A20" s="46"/>
      <c r="B20" s="30"/>
      <c r="C20" s="3"/>
      <c r="E20" s="24"/>
      <c r="G20" s="5"/>
      <c r="H20" s="5"/>
    </row>
    <row r="21" spans="1:10" x14ac:dyDescent="0.25">
      <c r="A21" s="47">
        <v>7</v>
      </c>
      <c r="B21" s="30">
        <v>101478</v>
      </c>
      <c r="C21" s="3">
        <f>'Template Copy'!$B$12/B21</f>
        <v>0.35049961568024596</v>
      </c>
      <c r="E21" s="24">
        <v>48.6</v>
      </c>
      <c r="G21" s="5"/>
      <c r="H21" s="5"/>
      <c r="J21" s="5"/>
    </row>
    <row r="22" spans="1:10" x14ac:dyDescent="0.25">
      <c r="A22" s="47">
        <v>8</v>
      </c>
      <c r="B22" s="30">
        <v>103642</v>
      </c>
      <c r="C22" s="3">
        <f>'Template Copy'!$B$12/B22</f>
        <v>0.34318133575191523</v>
      </c>
      <c r="E22" s="24">
        <v>49.64</v>
      </c>
      <c r="G22" s="5"/>
      <c r="H22" s="5"/>
      <c r="J22" s="5"/>
    </row>
    <row r="23" spans="1:10" x14ac:dyDescent="0.25">
      <c r="A23" s="47">
        <v>9</v>
      </c>
      <c r="B23" s="30">
        <v>106315</v>
      </c>
      <c r="C23" s="3">
        <f>'Template Copy'!$B$12/B23</f>
        <v>0.33455297935380707</v>
      </c>
      <c r="E23" s="24">
        <v>50.92</v>
      </c>
      <c r="G23" s="5"/>
      <c r="H23" s="5"/>
      <c r="J23" s="5"/>
    </row>
    <row r="24" spans="1:10" x14ac:dyDescent="0.25">
      <c r="A24" s="46"/>
      <c r="B24" s="30"/>
      <c r="C24" s="3"/>
      <c r="E24" s="24"/>
      <c r="G24" s="5"/>
      <c r="H24" s="5"/>
      <c r="J24" s="5"/>
    </row>
    <row r="25" spans="1:10" x14ac:dyDescent="0.25">
      <c r="A25" s="47">
        <v>10</v>
      </c>
      <c r="B25" s="30">
        <v>107333</v>
      </c>
      <c r="C25" s="3">
        <f>'Template Copy'!$B$12/B25</f>
        <v>0.3313799111177364</v>
      </c>
      <c r="E25" s="24">
        <v>51.4</v>
      </c>
      <c r="G25" s="5"/>
      <c r="H25" s="5"/>
      <c r="J25" s="5"/>
    </row>
    <row r="26" spans="1:10" x14ac:dyDescent="0.25">
      <c r="A26" s="47">
        <v>11</v>
      </c>
      <c r="B26" s="30">
        <v>109473</v>
      </c>
      <c r="C26" s="3">
        <f>'Template Copy'!$B$12/B26</f>
        <v>0.32490203063769146</v>
      </c>
      <c r="E26" s="24">
        <v>52.43</v>
      </c>
      <c r="G26" s="5"/>
      <c r="H26" s="5"/>
      <c r="J26" s="5"/>
    </row>
    <row r="27" spans="1:10" x14ac:dyDescent="0.25">
      <c r="A27" s="47">
        <v>12</v>
      </c>
      <c r="B27" s="30">
        <v>112159</v>
      </c>
      <c r="C27" s="3">
        <f>'Template Copy'!$B$12/B27</f>
        <v>0.31712122968286094</v>
      </c>
      <c r="E27" s="24">
        <v>53.72</v>
      </c>
      <c r="G27" s="5"/>
      <c r="H27" s="5"/>
      <c r="J27" s="5"/>
    </row>
    <row r="28" spans="1:10" x14ac:dyDescent="0.25">
      <c r="A28" s="46"/>
      <c r="B28" s="30"/>
      <c r="C28" s="3"/>
      <c r="E28" s="24"/>
      <c r="G28" s="5"/>
      <c r="H28" s="5"/>
    </row>
    <row r="29" spans="1:10" x14ac:dyDescent="0.25">
      <c r="A29" s="47">
        <v>13</v>
      </c>
      <c r="B29" s="30">
        <v>114921</v>
      </c>
      <c r="C29" s="3">
        <f>'Template Copy'!$B$12/B29</f>
        <v>0.30949956926932415</v>
      </c>
      <c r="E29" s="24">
        <v>55.04</v>
      </c>
      <c r="G29" s="5"/>
      <c r="H29" s="5"/>
      <c r="J29" s="5"/>
    </row>
    <row r="30" spans="1:10" x14ac:dyDescent="0.25">
      <c r="A30" s="47">
        <v>14</v>
      </c>
      <c r="B30" s="30">
        <v>117556</v>
      </c>
      <c r="C30" s="3">
        <f>'Template Copy'!$B$12/B30</f>
        <v>0.30256218312974242</v>
      </c>
      <c r="E30" s="24">
        <v>56.3</v>
      </c>
      <c r="G30" s="5"/>
      <c r="H30" s="5"/>
      <c r="J30" s="5"/>
    </row>
    <row r="31" spans="1:10" x14ac:dyDescent="0.25">
      <c r="A31" s="47">
        <v>15</v>
      </c>
      <c r="B31" s="30">
        <v>120204</v>
      </c>
      <c r="C31" s="3">
        <f>'Template Copy'!$B$12/B31</f>
        <v>0.29589697514225816</v>
      </c>
      <c r="E31" s="24">
        <v>57.57</v>
      </c>
      <c r="G31" s="5"/>
      <c r="H31" s="5"/>
      <c r="J31" s="5"/>
    </row>
    <row r="32" spans="1:10" x14ac:dyDescent="0.25">
      <c r="B32" s="2"/>
      <c r="C32" s="3"/>
    </row>
    <row r="33" spans="1:1" x14ac:dyDescent="0.25">
      <c r="A33" t="str">
        <f>'Template Copy'!$A$40</f>
        <v>Updated 11/1/2019</v>
      </c>
    </row>
    <row r="35" spans="1:1" x14ac:dyDescent="0.25">
      <c r="A35" s="57" t="s">
        <v>394</v>
      </c>
    </row>
  </sheetData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1" x14ac:dyDescent="0.25">
      <c r="A2" s="19" t="str">
        <f>'Template Copy'!A2</f>
        <v>Scales Effective 7/1/2019 - Threshold Effective 1/1/2020</v>
      </c>
      <c r="D2"/>
      <c r="E2" s="10"/>
    </row>
    <row r="3" spans="1:11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1" x14ac:dyDescent="0.25">
      <c r="A4" t="str">
        <f>'Template Copy'!A4</f>
        <v>Annual Threshold Equivalent:  $35,568</v>
      </c>
      <c r="D4"/>
      <c r="E4" s="10"/>
    </row>
    <row r="5" spans="1:11" x14ac:dyDescent="0.25">
      <c r="A5" t="str">
        <f>'Template Copy'!A9</f>
        <v>The table below shows the minimum percentage of effort at each step that will produce annual earnings  ≥ $35,568.</v>
      </c>
      <c r="D5" s="8"/>
    </row>
    <row r="6" spans="1:11" x14ac:dyDescent="0.25">
      <c r="A6" s="11" t="s">
        <v>477</v>
      </c>
      <c r="D6" s="8"/>
    </row>
    <row r="7" spans="1:11" x14ac:dyDescent="0.25">
      <c r="A7" s="11" t="s">
        <v>478</v>
      </c>
    </row>
    <row r="9" spans="1:11" x14ac:dyDescent="0.25">
      <c r="A9" s="11"/>
      <c r="C9" s="22" t="str">
        <f>'Template Copy'!$B$27</f>
        <v>Salary Scale</v>
      </c>
      <c r="D9" s="22" t="str">
        <f>'Template Copy'!$C$27</f>
        <v>Minimum Part-Time</v>
      </c>
      <c r="E9" s="10"/>
    </row>
    <row r="10" spans="1:11" x14ac:dyDescent="0.25">
      <c r="A10" s="11"/>
      <c r="C10" s="41">
        <f>'Template Copy'!$B$28</f>
        <v>43647</v>
      </c>
      <c r="D10" s="22" t="str">
        <f>'Template Copy'!$C$28</f>
        <v>% Effort</v>
      </c>
      <c r="E10" s="10"/>
      <c r="F10" s="22" t="str">
        <f>'Template Copy'!$E$28</f>
        <v>Non-Exempt</v>
      </c>
    </row>
    <row r="11" spans="1:11" x14ac:dyDescent="0.25">
      <c r="A11" s="11" t="s">
        <v>7</v>
      </c>
      <c r="B11" s="22" t="str">
        <f>'Template Copy'!$A$29</f>
        <v>Step</v>
      </c>
      <c r="C11" s="22" t="str">
        <f>'Template Copy'!$B$29</f>
        <v>Annual</v>
      </c>
      <c r="D11" s="22" t="str">
        <f>'Template Copy'!$C$29</f>
        <v xml:space="preserve"> ≥ $35,568/Yr.</v>
      </c>
      <c r="E11" s="10"/>
      <c r="F11" s="22" t="str">
        <f>'Template Copy'!$E$29</f>
        <v>Hourly Rate</v>
      </c>
    </row>
    <row r="12" spans="1:11" x14ac:dyDescent="0.25">
      <c r="A12" s="11"/>
      <c r="B12" s="1"/>
      <c r="D12"/>
    </row>
    <row r="13" spans="1:11" x14ac:dyDescent="0.25">
      <c r="A13" s="11" t="s">
        <v>5</v>
      </c>
      <c r="B13" s="1">
        <v>1</v>
      </c>
      <c r="C13" s="30">
        <v>75000</v>
      </c>
      <c r="D13" s="31">
        <f>'Template Copy'!$B$12/C13</f>
        <v>0.47423999999999999</v>
      </c>
      <c r="F13" s="4">
        <v>35.919999999999995</v>
      </c>
      <c r="G13" s="6"/>
      <c r="K13" s="5"/>
    </row>
    <row r="14" spans="1:11" x14ac:dyDescent="0.25">
      <c r="A14" s="11" t="s">
        <v>8</v>
      </c>
      <c r="B14" s="1">
        <v>2</v>
      </c>
      <c r="C14" s="30">
        <v>79700</v>
      </c>
      <c r="D14" s="31">
        <f>'Template Copy'!$B$12/C14</f>
        <v>0.44627352572145546</v>
      </c>
      <c r="F14" s="4">
        <v>38.18</v>
      </c>
      <c r="G14" s="6"/>
      <c r="K14" s="5"/>
    </row>
    <row r="15" spans="1:11" x14ac:dyDescent="0.25">
      <c r="A15" s="11"/>
      <c r="B15" s="1">
        <v>3</v>
      </c>
      <c r="C15" s="30">
        <v>83900</v>
      </c>
      <c r="D15" s="31">
        <f>'Template Copy'!$B$12/C15</f>
        <v>0.4239332538736591</v>
      </c>
      <c r="F15" s="4">
        <v>40.19</v>
      </c>
      <c r="G15" s="6"/>
      <c r="K15" s="5"/>
    </row>
    <row r="16" spans="1:11" x14ac:dyDescent="0.25">
      <c r="A16" s="11"/>
      <c r="B16" s="1">
        <v>4</v>
      </c>
      <c r="C16" s="30">
        <v>88700</v>
      </c>
      <c r="D16" s="31">
        <f>'Template Copy'!$B$12/C16</f>
        <v>0.40099210822998871</v>
      </c>
      <c r="F16" s="4">
        <v>42.489999999999995</v>
      </c>
      <c r="G16" s="6"/>
      <c r="K16" s="5"/>
    </row>
    <row r="17" spans="1:11" x14ac:dyDescent="0.25">
      <c r="A17" s="11"/>
      <c r="B17" s="1">
        <v>5</v>
      </c>
      <c r="C17" s="30">
        <v>93300</v>
      </c>
      <c r="D17" s="31">
        <f>'Template Copy'!$B$12/C17</f>
        <v>0.38122186495176846</v>
      </c>
      <c r="F17" s="4">
        <v>44.69</v>
      </c>
      <c r="G17" s="6"/>
      <c r="K17" s="5"/>
    </row>
    <row r="18" spans="1:11" x14ac:dyDescent="0.25">
      <c r="A18" s="11"/>
      <c r="B18" s="1">
        <v>6</v>
      </c>
      <c r="C18" s="30">
        <v>98200</v>
      </c>
      <c r="D18" s="31">
        <f>'Template Copy'!$B$12/C18</f>
        <v>0.36219959266802443</v>
      </c>
      <c r="F18" s="4">
        <v>47.04</v>
      </c>
      <c r="G18" s="6"/>
      <c r="K18" s="5"/>
    </row>
    <row r="19" spans="1:11" x14ac:dyDescent="0.25">
      <c r="A19" s="11"/>
      <c r="C19" s="30"/>
      <c r="D19" s="31"/>
      <c r="F19" s="4"/>
      <c r="G19" s="6"/>
    </row>
    <row r="20" spans="1:11" x14ac:dyDescent="0.25">
      <c r="A20" s="11" t="s">
        <v>6</v>
      </c>
      <c r="B20" s="1">
        <v>1</v>
      </c>
      <c r="C20" s="30">
        <v>93400</v>
      </c>
      <c r="D20" s="31">
        <f>'Template Copy'!$B$12/C20</f>
        <v>0.38081370449678803</v>
      </c>
      <c r="F20" s="4">
        <v>44.739999999999995</v>
      </c>
      <c r="G20" s="6"/>
      <c r="K20" s="5"/>
    </row>
    <row r="21" spans="1:11" x14ac:dyDescent="0.25">
      <c r="A21" s="11" t="s">
        <v>8</v>
      </c>
      <c r="B21" s="1">
        <v>2</v>
      </c>
      <c r="C21" s="30">
        <v>98300</v>
      </c>
      <c r="D21" s="31">
        <f>'Template Copy'!$B$12/C21</f>
        <v>0.36183112919633775</v>
      </c>
      <c r="F21" s="4">
        <v>47.08</v>
      </c>
      <c r="G21" s="6"/>
      <c r="K21" s="5"/>
    </row>
    <row r="22" spans="1:11" x14ac:dyDescent="0.25">
      <c r="A22" s="11"/>
      <c r="B22" s="1">
        <v>3</v>
      </c>
      <c r="C22" s="30">
        <v>103400</v>
      </c>
      <c r="D22" s="31">
        <f>'Template Copy'!$B$12/C22</f>
        <v>0.34398452611218566</v>
      </c>
      <c r="F22" s="4">
        <v>49.53</v>
      </c>
      <c r="G22" s="6"/>
      <c r="K22" s="5"/>
    </row>
    <row r="23" spans="1:11" x14ac:dyDescent="0.25">
      <c r="A23" s="11"/>
      <c r="B23" s="1">
        <v>4</v>
      </c>
      <c r="C23" s="30">
        <v>109500</v>
      </c>
      <c r="D23" s="31">
        <f>'Template Copy'!$B$12/C23</f>
        <v>0.32482191780821917</v>
      </c>
      <c r="F23" s="4">
        <v>52.449999999999996</v>
      </c>
      <c r="G23" s="6"/>
      <c r="K23" s="5"/>
    </row>
    <row r="24" spans="1:11" x14ac:dyDescent="0.25">
      <c r="A24" s="11"/>
      <c r="B24" s="1">
        <v>5</v>
      </c>
      <c r="C24" s="30">
        <v>118000</v>
      </c>
      <c r="D24" s="31">
        <f>'Template Copy'!$B$12/C24</f>
        <v>0.30142372881355933</v>
      </c>
      <c r="F24" s="4">
        <v>56.519999999999996</v>
      </c>
      <c r="G24" s="6"/>
      <c r="K24" s="5"/>
    </row>
    <row r="25" spans="1:11" x14ac:dyDescent="0.25">
      <c r="A25" s="11"/>
      <c r="C25" s="30"/>
      <c r="D25" s="31"/>
      <c r="F25" s="4"/>
      <c r="G25" s="6"/>
    </row>
    <row r="26" spans="1:11" x14ac:dyDescent="0.25">
      <c r="A26" s="11" t="s">
        <v>8</v>
      </c>
      <c r="B26" s="1">
        <v>1</v>
      </c>
      <c r="C26" s="30">
        <v>109600</v>
      </c>
      <c r="D26" s="31">
        <f>'Template Copy'!$B$12/C26</f>
        <v>0.32452554744525547</v>
      </c>
      <c r="F26" s="4">
        <v>52.5</v>
      </c>
      <c r="G26" s="6"/>
      <c r="K26" s="5"/>
    </row>
    <row r="27" spans="1:11" x14ac:dyDescent="0.25">
      <c r="A27" s="11"/>
      <c r="B27" s="1">
        <v>2</v>
      </c>
      <c r="C27" s="30">
        <v>118100</v>
      </c>
      <c r="D27" s="31">
        <f>'Template Copy'!$B$12/C27</f>
        <v>0.30116850127011008</v>
      </c>
      <c r="F27" s="4">
        <v>56.57</v>
      </c>
      <c r="G27" s="6"/>
      <c r="K27" s="5"/>
    </row>
    <row r="28" spans="1:11" x14ac:dyDescent="0.25">
      <c r="A28" s="11"/>
      <c r="B28" s="1">
        <v>3</v>
      </c>
      <c r="C28" s="30">
        <v>127000</v>
      </c>
      <c r="D28" s="31">
        <f>'Template Copy'!$B$12/C28</f>
        <v>0.28006299212598423</v>
      </c>
      <c r="F28" s="4">
        <v>60.83</v>
      </c>
      <c r="G28" s="6"/>
      <c r="K28" s="5"/>
    </row>
    <row r="29" spans="1:11" x14ac:dyDescent="0.25">
      <c r="A29" s="11"/>
      <c r="B29" s="1">
        <v>4</v>
      </c>
      <c r="C29" s="30">
        <v>136400</v>
      </c>
      <c r="D29" s="31">
        <f>'Template Copy'!$B$12/C29</f>
        <v>0.26076246334310849</v>
      </c>
      <c r="F29" s="4">
        <v>65.33</v>
      </c>
      <c r="G29" s="6"/>
      <c r="K29" s="5"/>
    </row>
    <row r="30" spans="1:11" x14ac:dyDescent="0.25">
      <c r="A30" s="11"/>
      <c r="B30" s="1">
        <v>5</v>
      </c>
      <c r="C30" s="30">
        <v>146500</v>
      </c>
      <c r="D30" s="31">
        <f>'Template Copy'!$B$12/C30</f>
        <v>0.24278498293515358</v>
      </c>
      <c r="F30" s="4">
        <v>70.17</v>
      </c>
      <c r="G30" s="6"/>
      <c r="K30" s="5"/>
    </row>
    <row r="31" spans="1:11" x14ac:dyDescent="0.25">
      <c r="A31" s="11"/>
      <c r="B31" s="1">
        <v>6</v>
      </c>
      <c r="C31" s="30">
        <v>157900</v>
      </c>
      <c r="D31" s="31">
        <f>'Template Copy'!$B$12/C31</f>
        <v>0.22525649145028498</v>
      </c>
      <c r="F31" s="4">
        <v>75.63000000000001</v>
      </c>
      <c r="G31" s="6"/>
      <c r="K31" s="5"/>
    </row>
    <row r="32" spans="1:11" x14ac:dyDescent="0.25">
      <c r="A32" s="11"/>
      <c r="B32" s="1">
        <v>7</v>
      </c>
      <c r="C32" s="30">
        <v>170400</v>
      </c>
      <c r="D32" s="31">
        <f>'Template Copy'!$B$12/C32</f>
        <v>0.20873239436619717</v>
      </c>
      <c r="F32" s="4">
        <v>81.61</v>
      </c>
      <c r="G32" s="6"/>
      <c r="K32" s="5"/>
    </row>
    <row r="33" spans="1:11" x14ac:dyDescent="0.25">
      <c r="A33" s="11"/>
      <c r="B33" s="1">
        <v>8</v>
      </c>
      <c r="C33" s="30">
        <v>184400</v>
      </c>
      <c r="D33" s="31">
        <f>'Template Copy'!$B$12/C33</f>
        <v>0.19288503253796097</v>
      </c>
      <c r="F33" s="4">
        <v>88.320000000000007</v>
      </c>
      <c r="G33" s="6"/>
      <c r="K33" s="5"/>
    </row>
    <row r="34" spans="1:11" x14ac:dyDescent="0.25">
      <c r="A34" s="11"/>
      <c r="B34" s="1">
        <v>9</v>
      </c>
      <c r="C34" s="30">
        <v>200000</v>
      </c>
      <c r="D34" s="31">
        <f>'Template Copy'!$B$12/C34</f>
        <v>0.17784</v>
      </c>
      <c r="F34" s="4">
        <v>95.79</v>
      </c>
      <c r="G34" s="6"/>
      <c r="K34" s="5"/>
    </row>
    <row r="35" spans="1:11" x14ac:dyDescent="0.25">
      <c r="A35" s="11"/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25" zoomScaleNormal="125" zoomScalePageLayoutView="125" workbookViewId="0">
      <selection activeCell="A9" sqref="A9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348</v>
      </c>
      <c r="D6" s="10"/>
    </row>
    <row r="7" spans="1:10" x14ac:dyDescent="0.25">
      <c r="A7" s="11" t="s">
        <v>30</v>
      </c>
    </row>
    <row r="9" spans="1:10" x14ac:dyDescent="0.25">
      <c r="B9" s="22" t="str">
        <f>'Template Copy'!$B$27</f>
        <v>Salary Scale</v>
      </c>
      <c r="C9" s="22" t="str">
        <f>'Template Copy'!$C$27</f>
        <v>Minimum Part-Time</v>
      </c>
      <c r="D9" s="10"/>
    </row>
    <row r="10" spans="1:10" x14ac:dyDescent="0.25">
      <c r="A10" s="47" t="s">
        <v>364</v>
      </c>
      <c r="B10" s="41">
        <f>'Template Copy'!$B$28</f>
        <v>43647</v>
      </c>
      <c r="C10" s="22" t="str">
        <f>'Template Copy'!$C$28</f>
        <v>% Effort</v>
      </c>
      <c r="D10" s="10"/>
      <c r="E10" s="22" t="str">
        <f>'Template Copy'!$E$28</f>
        <v>Non-Exempt</v>
      </c>
    </row>
    <row r="11" spans="1:10" x14ac:dyDescent="0.25">
      <c r="A11" s="48" t="s">
        <v>365</v>
      </c>
      <c r="B11" s="22" t="str">
        <f>'Template Copy'!$B$29</f>
        <v>Annual</v>
      </c>
      <c r="C11" s="22" t="str">
        <f>'Template Copy'!$C$29</f>
        <v xml:space="preserve"> ≥ $35,568/Yr.</v>
      </c>
      <c r="D11" s="10"/>
      <c r="E11" s="22" t="str">
        <f>'Template Copy'!$E$29</f>
        <v>Hourly Rate</v>
      </c>
    </row>
    <row r="12" spans="1:10" x14ac:dyDescent="0.25">
      <c r="A12" s="46"/>
    </row>
    <row r="13" spans="1:10" x14ac:dyDescent="0.25">
      <c r="A13" s="47">
        <v>1</v>
      </c>
      <c r="B13" s="30">
        <v>99274</v>
      </c>
      <c r="C13" s="31">
        <f>'Template Copy'!$B$12/B13</f>
        <v>0.35828112093800996</v>
      </c>
      <c r="D13" s="4"/>
      <c r="E13" s="24">
        <v>47.55</v>
      </c>
      <c r="J13" s="5"/>
    </row>
    <row r="14" spans="1:10" x14ac:dyDescent="0.25">
      <c r="A14" s="47">
        <v>2</v>
      </c>
      <c r="B14" s="30">
        <v>101478</v>
      </c>
      <c r="C14" s="31">
        <f>'Template Copy'!$B$12/B14</f>
        <v>0.35049961568024596</v>
      </c>
      <c r="E14" s="24">
        <v>48.6</v>
      </c>
      <c r="J14" s="5"/>
    </row>
    <row r="15" spans="1:10" x14ac:dyDescent="0.25">
      <c r="A15" s="47">
        <v>3</v>
      </c>
      <c r="B15" s="30">
        <v>103642</v>
      </c>
      <c r="C15" s="31">
        <f>'Template Copy'!$B$12/B15</f>
        <v>0.34318133575191523</v>
      </c>
      <c r="E15" s="24">
        <v>49.64</v>
      </c>
      <c r="J15" s="5"/>
    </row>
    <row r="16" spans="1:10" x14ac:dyDescent="0.25">
      <c r="A16" s="46"/>
      <c r="B16" s="30"/>
      <c r="C16" s="31"/>
      <c r="E16" s="24"/>
    </row>
    <row r="17" spans="1:10" x14ac:dyDescent="0.25">
      <c r="A17" s="47">
        <v>4</v>
      </c>
      <c r="B17" s="30">
        <v>106315</v>
      </c>
      <c r="C17" s="31">
        <f>'Template Copy'!$B$12/B17</f>
        <v>0.33455297935380707</v>
      </c>
      <c r="E17" s="24">
        <v>50.92</v>
      </c>
      <c r="J17" s="5"/>
    </row>
    <row r="18" spans="1:10" x14ac:dyDescent="0.25">
      <c r="A18" s="47">
        <v>5</v>
      </c>
      <c r="B18" s="30">
        <v>107333</v>
      </c>
      <c r="C18" s="31">
        <f>'Template Copy'!$B$12/B18</f>
        <v>0.3313799111177364</v>
      </c>
      <c r="E18" s="24">
        <v>51.4</v>
      </c>
      <c r="J18" s="5"/>
    </row>
    <row r="19" spans="1:10" x14ac:dyDescent="0.25">
      <c r="A19" s="47">
        <v>6</v>
      </c>
      <c r="B19" s="30">
        <v>109473</v>
      </c>
      <c r="C19" s="31">
        <f>'Template Copy'!$B$12/B19</f>
        <v>0.32490203063769146</v>
      </c>
      <c r="E19" s="24">
        <v>52.43</v>
      </c>
      <c r="J19" s="5"/>
    </row>
    <row r="20" spans="1:10" x14ac:dyDescent="0.25">
      <c r="A20" s="46"/>
      <c r="B20" s="30"/>
      <c r="C20" s="31"/>
      <c r="E20" s="24"/>
    </row>
    <row r="21" spans="1:10" x14ac:dyDescent="0.25">
      <c r="A21" s="47">
        <v>7</v>
      </c>
      <c r="B21" s="30">
        <v>112159</v>
      </c>
      <c r="C21" s="31">
        <f>'Template Copy'!$B$12/B21</f>
        <v>0.31712122968286094</v>
      </c>
      <c r="E21" s="24">
        <v>53.72</v>
      </c>
      <c r="J21" s="5"/>
    </row>
    <row r="22" spans="1:10" x14ac:dyDescent="0.25">
      <c r="A22" s="47">
        <v>8</v>
      </c>
      <c r="B22" s="30">
        <v>114921</v>
      </c>
      <c r="C22" s="31">
        <f>'Template Copy'!$B$12/B22</f>
        <v>0.30949956926932415</v>
      </c>
      <c r="E22" s="24">
        <v>55.04</v>
      </c>
      <c r="J22" s="5"/>
    </row>
    <row r="23" spans="1:10" x14ac:dyDescent="0.25">
      <c r="A23" s="47">
        <v>9</v>
      </c>
      <c r="B23" s="30">
        <v>117556</v>
      </c>
      <c r="C23" s="31">
        <f>'Template Copy'!$B$12/B23</f>
        <v>0.30256218312974242</v>
      </c>
      <c r="E23" s="24">
        <v>56.3</v>
      </c>
      <c r="J23" s="5"/>
    </row>
    <row r="24" spans="1:10" x14ac:dyDescent="0.25">
      <c r="A24" s="46"/>
      <c r="B24" s="30"/>
      <c r="C24" s="31"/>
      <c r="E24" s="24"/>
    </row>
    <row r="25" spans="1:10" x14ac:dyDescent="0.25">
      <c r="A25" s="47">
        <v>10</v>
      </c>
      <c r="B25" s="30">
        <v>120204</v>
      </c>
      <c r="C25" s="31">
        <f>'Template Copy'!$B$12/B25</f>
        <v>0.29589697514225816</v>
      </c>
      <c r="E25" s="24">
        <v>57.57</v>
      </c>
      <c r="J25" s="5"/>
    </row>
    <row r="26" spans="1:10" x14ac:dyDescent="0.25">
      <c r="A26" s="47">
        <v>11</v>
      </c>
      <c r="B26" s="30">
        <v>123387</v>
      </c>
      <c r="C26" s="31">
        <f>'Template Copy'!$B$12/B26</f>
        <v>0.28826375550098471</v>
      </c>
      <c r="E26" s="24">
        <v>59.09</v>
      </c>
      <c r="J26" s="5"/>
    </row>
    <row r="27" spans="1:10" x14ac:dyDescent="0.25">
      <c r="A27" s="47">
        <v>12</v>
      </c>
      <c r="B27" s="30">
        <v>126710</v>
      </c>
      <c r="C27" s="31">
        <f>'Template Copy'!$B$12/B27</f>
        <v>0.28070396969457817</v>
      </c>
      <c r="E27" s="24">
        <v>60.68</v>
      </c>
      <c r="J27" s="5"/>
    </row>
    <row r="28" spans="1:10" x14ac:dyDescent="0.25">
      <c r="A28" s="46"/>
      <c r="B28" s="30"/>
      <c r="C28" s="31"/>
      <c r="E28" s="24"/>
    </row>
    <row r="29" spans="1:10" x14ac:dyDescent="0.25">
      <c r="A29" s="47">
        <v>13</v>
      </c>
      <c r="B29" s="30">
        <v>129765</v>
      </c>
      <c r="C29" s="31">
        <f>'Template Copy'!$B$12/B29</f>
        <v>0.27409548029129582</v>
      </c>
      <c r="E29" s="24">
        <v>62.15</v>
      </c>
      <c r="J29" s="5"/>
    </row>
    <row r="30" spans="1:10" x14ac:dyDescent="0.25">
      <c r="A30" s="47">
        <v>14</v>
      </c>
      <c r="B30" s="30">
        <v>132859</v>
      </c>
      <c r="C30" s="31">
        <f>'Template Copy'!$B$12/B30</f>
        <v>0.26771238681609827</v>
      </c>
      <c r="E30" s="24">
        <v>63.63</v>
      </c>
      <c r="J30" s="5"/>
    </row>
    <row r="31" spans="1:10" x14ac:dyDescent="0.25">
      <c r="A31" s="47">
        <v>15</v>
      </c>
      <c r="B31" s="30">
        <v>136194</v>
      </c>
      <c r="C31" s="31">
        <f>'Template Copy'!$B$12/B31</f>
        <v>0.26115687915767216</v>
      </c>
      <c r="E31" s="24">
        <v>65.23</v>
      </c>
      <c r="J31" s="5"/>
    </row>
    <row r="32" spans="1:10" x14ac:dyDescent="0.25">
      <c r="B32" s="2"/>
      <c r="C32" s="3"/>
    </row>
    <row r="33" spans="1:1" x14ac:dyDescent="0.25">
      <c r="A33" t="str">
        <f>'Template Copy'!$A$40</f>
        <v>Updated 11/1/2019</v>
      </c>
    </row>
    <row r="35" spans="1:1" x14ac:dyDescent="0.25">
      <c r="A35" s="57" t="s">
        <v>394</v>
      </c>
    </row>
  </sheetData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25" zoomScaleNormal="125" zoomScalePageLayoutView="125" workbookViewId="0">
      <selection activeCell="A9" sqref="A9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348</v>
      </c>
    </row>
    <row r="7" spans="1:10" x14ac:dyDescent="0.25">
      <c r="A7" s="11" t="s">
        <v>31</v>
      </c>
    </row>
    <row r="9" spans="1:10" x14ac:dyDescent="0.25">
      <c r="B9" s="22" t="str">
        <f>'Template Copy'!$B$27</f>
        <v>Salary Scale</v>
      </c>
      <c r="C9" s="22" t="str">
        <f>'Template Copy'!$C$27</f>
        <v>Minimum Part-Time</v>
      </c>
      <c r="D9" s="10"/>
    </row>
    <row r="10" spans="1:10" x14ac:dyDescent="0.25">
      <c r="A10" s="47" t="s">
        <v>364</v>
      </c>
      <c r="B10" s="41">
        <f>'Template Copy'!$B$28</f>
        <v>43647</v>
      </c>
      <c r="C10" s="22" t="str">
        <f>'Template Copy'!$C$28</f>
        <v>% Effort</v>
      </c>
      <c r="D10" s="10"/>
      <c r="E10" s="22" t="str">
        <f>'Template Copy'!$E$28</f>
        <v>Non-Exempt</v>
      </c>
    </row>
    <row r="11" spans="1:10" x14ac:dyDescent="0.25">
      <c r="A11" s="48" t="s">
        <v>365</v>
      </c>
      <c r="B11" s="22" t="str">
        <f>'Template Copy'!$B$29</f>
        <v>Annual</v>
      </c>
      <c r="C11" s="22" t="str">
        <f>'Template Copy'!$C$29</f>
        <v xml:space="preserve"> ≥ $35,568/Yr.</v>
      </c>
      <c r="D11" s="10"/>
      <c r="E11" s="22" t="str">
        <f>'Template Copy'!$E$29</f>
        <v>Hourly Rate</v>
      </c>
    </row>
    <row r="12" spans="1:10" x14ac:dyDescent="0.25">
      <c r="A12" s="46"/>
    </row>
    <row r="13" spans="1:10" x14ac:dyDescent="0.25">
      <c r="A13" s="47">
        <v>1</v>
      </c>
      <c r="B13" s="30">
        <v>109473</v>
      </c>
      <c r="C13" s="31">
        <f>'Template Copy'!$B$12/B13</f>
        <v>0.32490203063769146</v>
      </c>
      <c r="D13" s="4"/>
      <c r="E13" s="24">
        <v>52.43</v>
      </c>
      <c r="J13" s="5"/>
    </row>
    <row r="14" spans="1:10" x14ac:dyDescent="0.25">
      <c r="A14" s="47">
        <v>2</v>
      </c>
      <c r="B14" s="30">
        <v>112159</v>
      </c>
      <c r="C14" s="31">
        <f>'Template Copy'!$B$12/B14</f>
        <v>0.31712122968286094</v>
      </c>
      <c r="E14" s="24">
        <v>53.72</v>
      </c>
      <c r="J14" s="5"/>
    </row>
    <row r="15" spans="1:10" x14ac:dyDescent="0.25">
      <c r="A15" s="47">
        <v>3</v>
      </c>
      <c r="B15" s="30">
        <v>114921</v>
      </c>
      <c r="C15" s="31">
        <f>'Template Copy'!$B$12/B15</f>
        <v>0.30949956926932415</v>
      </c>
      <c r="E15" s="24">
        <v>55.04</v>
      </c>
      <c r="J15" s="5"/>
    </row>
    <row r="16" spans="1:10" x14ac:dyDescent="0.25">
      <c r="A16" s="46"/>
      <c r="B16" s="30"/>
      <c r="C16" s="31"/>
      <c r="E16" s="24"/>
    </row>
    <row r="17" spans="1:10" x14ac:dyDescent="0.25">
      <c r="A17" s="47">
        <v>4</v>
      </c>
      <c r="B17" s="30">
        <v>117556</v>
      </c>
      <c r="C17" s="31">
        <f>'Template Copy'!$B$12/B17</f>
        <v>0.30256218312974242</v>
      </c>
      <c r="E17" s="24">
        <v>56.3</v>
      </c>
      <c r="J17" s="5"/>
    </row>
    <row r="18" spans="1:10" x14ac:dyDescent="0.25">
      <c r="A18" s="47">
        <v>5</v>
      </c>
      <c r="B18" s="30">
        <v>120204</v>
      </c>
      <c r="C18" s="31">
        <f>'Template Copy'!$B$12/B18</f>
        <v>0.29589697514225816</v>
      </c>
      <c r="E18" s="24">
        <v>57.57</v>
      </c>
      <c r="J18" s="5"/>
    </row>
    <row r="19" spans="1:10" x14ac:dyDescent="0.25">
      <c r="A19" s="47">
        <v>6</v>
      </c>
      <c r="B19" s="30">
        <v>123387</v>
      </c>
      <c r="C19" s="31">
        <f>'Template Copy'!$B$12/B19</f>
        <v>0.28826375550098471</v>
      </c>
      <c r="E19" s="24">
        <v>59.09</v>
      </c>
      <c r="J19" s="5"/>
    </row>
    <row r="20" spans="1:10" x14ac:dyDescent="0.25">
      <c r="A20" s="46"/>
      <c r="B20" s="30"/>
      <c r="C20" s="31"/>
      <c r="E20" s="24"/>
    </row>
    <row r="21" spans="1:10" x14ac:dyDescent="0.25">
      <c r="A21" s="47">
        <v>7</v>
      </c>
      <c r="B21" s="30">
        <v>126710</v>
      </c>
      <c r="C21" s="31">
        <f>'Template Copy'!$B$12/B21</f>
        <v>0.28070396969457817</v>
      </c>
      <c r="E21" s="24">
        <v>60.68</v>
      </c>
      <c r="J21" s="5"/>
    </row>
    <row r="22" spans="1:10" x14ac:dyDescent="0.25">
      <c r="A22" s="47">
        <v>8</v>
      </c>
      <c r="B22" s="30">
        <v>129765</v>
      </c>
      <c r="C22" s="31">
        <f>'Template Copy'!$B$12/B22</f>
        <v>0.27409548029129582</v>
      </c>
      <c r="E22" s="24">
        <v>62.15</v>
      </c>
      <c r="J22" s="5"/>
    </row>
    <row r="23" spans="1:10" x14ac:dyDescent="0.25">
      <c r="A23" s="47">
        <v>9</v>
      </c>
      <c r="B23" s="30">
        <v>132859</v>
      </c>
      <c r="C23" s="31">
        <f>'Template Copy'!$B$12/B23</f>
        <v>0.26771238681609827</v>
      </c>
      <c r="E23" s="24">
        <v>63.63</v>
      </c>
      <c r="J23" s="5"/>
    </row>
    <row r="24" spans="1:10" x14ac:dyDescent="0.25">
      <c r="A24" s="46"/>
      <c r="B24" s="30"/>
      <c r="C24" s="31"/>
      <c r="E24" s="24"/>
    </row>
    <row r="25" spans="1:10" x14ac:dyDescent="0.25">
      <c r="A25" s="47">
        <v>10</v>
      </c>
      <c r="B25" s="30">
        <v>136194</v>
      </c>
      <c r="C25" s="31">
        <f>'Template Copy'!$B$12/B25</f>
        <v>0.26115687915767216</v>
      </c>
      <c r="E25" s="24">
        <v>65.23</v>
      </c>
      <c r="J25" s="5"/>
    </row>
    <row r="26" spans="1:10" x14ac:dyDescent="0.25">
      <c r="A26" s="47">
        <v>11</v>
      </c>
      <c r="B26" s="30">
        <v>139478</v>
      </c>
      <c r="C26" s="31">
        <f>'Template Copy'!$B$12/B26</f>
        <v>0.25500795824431094</v>
      </c>
      <c r="E26" s="24">
        <v>66.8</v>
      </c>
      <c r="J26" s="5"/>
    </row>
    <row r="27" spans="1:10" x14ac:dyDescent="0.25">
      <c r="A27" s="47">
        <v>12</v>
      </c>
      <c r="B27" s="30">
        <v>142954</v>
      </c>
      <c r="C27" s="31">
        <f>'Template Copy'!$B$12/B27</f>
        <v>0.24880730864473888</v>
      </c>
      <c r="E27" s="24">
        <v>68.459999999999994</v>
      </c>
      <c r="J27" s="5"/>
    </row>
    <row r="28" spans="1:10" x14ac:dyDescent="0.25">
      <c r="A28" s="46"/>
      <c r="B28" s="30"/>
      <c r="C28" s="31"/>
      <c r="E28" s="24"/>
    </row>
    <row r="29" spans="1:10" x14ac:dyDescent="0.25">
      <c r="A29" s="47">
        <v>13</v>
      </c>
      <c r="B29" s="30">
        <v>146404</v>
      </c>
      <c r="C29" s="31">
        <f>'Template Copy'!$B$12/B29</f>
        <v>0.24294418185295483</v>
      </c>
      <c r="E29" s="24">
        <v>70.12</v>
      </c>
      <c r="J29" s="5"/>
    </row>
    <row r="30" spans="1:10" x14ac:dyDescent="0.25">
      <c r="A30" s="47">
        <v>14</v>
      </c>
      <c r="B30" s="30">
        <v>150033</v>
      </c>
      <c r="C30" s="31">
        <f>'Template Copy'!$B$12/B30</f>
        <v>0.23706784507408371</v>
      </c>
      <c r="E30" s="24">
        <v>71.849999999999994</v>
      </c>
      <c r="J30" s="5"/>
    </row>
    <row r="31" spans="1:10" x14ac:dyDescent="0.25">
      <c r="A31" s="47">
        <v>15</v>
      </c>
      <c r="B31" s="30">
        <v>153712</v>
      </c>
      <c r="C31" s="31">
        <f>'Template Copy'!$B$12/B31</f>
        <v>0.23139377537212449</v>
      </c>
      <c r="E31" s="24">
        <v>73.62</v>
      </c>
      <c r="J31" s="5"/>
    </row>
    <row r="32" spans="1:10" x14ac:dyDescent="0.25">
      <c r="B32" s="2"/>
      <c r="C32" s="3"/>
    </row>
    <row r="33" spans="1:1" x14ac:dyDescent="0.25">
      <c r="A33" t="str">
        <f>'Template Copy'!$A$40</f>
        <v>Updated 11/1/2019</v>
      </c>
    </row>
    <row r="35" spans="1:1" x14ac:dyDescent="0.25">
      <c r="A35" s="57" t="s">
        <v>394</v>
      </c>
    </row>
  </sheetData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16.375" customWidth="1"/>
    <col min="3" max="3" width="17.125" customWidth="1"/>
    <col min="4" max="4" width="5.625" style="1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349</v>
      </c>
    </row>
    <row r="7" spans="1:10" x14ac:dyDescent="0.25">
      <c r="A7" s="11" t="s">
        <v>11</v>
      </c>
    </row>
    <row r="9" spans="1:10" x14ac:dyDescent="0.25">
      <c r="B9" s="22" t="str">
        <f>'Template Copy'!$B$27</f>
        <v>Salary Scale</v>
      </c>
      <c r="C9" s="22" t="str">
        <f>'Template Copy'!$C$27</f>
        <v>Minimum Part-Time</v>
      </c>
      <c r="D9" s="10"/>
    </row>
    <row r="10" spans="1:10" x14ac:dyDescent="0.25">
      <c r="B10" s="41">
        <f>'Template Copy'!$B$28</f>
        <v>43647</v>
      </c>
      <c r="C10" s="22" t="str">
        <f>'Template Copy'!$C$28</f>
        <v>% Effort</v>
      </c>
      <c r="D10" s="10"/>
      <c r="E10" s="22" t="str">
        <f>'Template Copy'!$E$28</f>
        <v>Non-Exempt</v>
      </c>
    </row>
    <row r="11" spans="1:10" x14ac:dyDescent="0.25">
      <c r="A11" s="22" t="str">
        <f>'Template Copy'!$A$29</f>
        <v>Step</v>
      </c>
      <c r="B11" s="22" t="str">
        <f>'Template Copy'!$B$29</f>
        <v>Annual</v>
      </c>
      <c r="C11" s="22" t="str">
        <f>'Template Copy'!$C$29</f>
        <v xml:space="preserve"> ≥ $35,568/Yr.</v>
      </c>
      <c r="D11" s="10"/>
      <c r="E11" s="22" t="str">
        <f>'Template Copy'!$E$29</f>
        <v>Hourly Rate</v>
      </c>
    </row>
    <row r="12" spans="1:10" x14ac:dyDescent="0.25">
      <c r="A12" s="11"/>
    </row>
    <row r="13" spans="1:10" x14ac:dyDescent="0.25">
      <c r="A13" s="14">
        <v>1</v>
      </c>
      <c r="B13" s="30">
        <v>53304</v>
      </c>
      <c r="C13" s="31">
        <f>'Template Copy'!$B$12/B13</f>
        <v>0.66726699684826651</v>
      </c>
      <c r="D13" s="4"/>
      <c r="E13" s="24">
        <v>25.53</v>
      </c>
      <c r="J13" s="5"/>
    </row>
    <row r="14" spans="1:10" x14ac:dyDescent="0.25">
      <c r="A14" s="14">
        <v>2</v>
      </c>
      <c r="B14" s="30">
        <v>55379</v>
      </c>
      <c r="C14" s="31">
        <f>'Template Copy'!$B$12/B14</f>
        <v>0.64226511854674151</v>
      </c>
      <c r="E14" s="24">
        <v>26.52</v>
      </c>
      <c r="J14" s="5"/>
    </row>
    <row r="15" spans="1:10" x14ac:dyDescent="0.25">
      <c r="A15" s="14">
        <v>3</v>
      </c>
      <c r="B15" s="30">
        <v>58078</v>
      </c>
      <c r="C15" s="31">
        <f>'Template Copy'!$B$12/B15</f>
        <v>0.61241778298150762</v>
      </c>
      <c r="E15" s="24">
        <v>27.82</v>
      </c>
      <c r="J15" s="5"/>
    </row>
    <row r="16" spans="1:10" x14ac:dyDescent="0.25">
      <c r="A16" s="14">
        <v>4</v>
      </c>
      <c r="B16" s="30">
        <v>60790</v>
      </c>
      <c r="C16" s="31">
        <f>'Template Copy'!$B$12/B16</f>
        <v>0.58509623293304824</v>
      </c>
      <c r="E16" s="24">
        <v>29.11</v>
      </c>
      <c r="J16" s="5"/>
    </row>
    <row r="17" spans="1:10" x14ac:dyDescent="0.25">
      <c r="A17" s="14">
        <v>5</v>
      </c>
      <c r="B17" s="30">
        <v>63564</v>
      </c>
      <c r="C17" s="31">
        <f>'Template Copy'!$B$12/B17</f>
        <v>0.55956201623560509</v>
      </c>
      <c r="E17" s="24">
        <v>30.44</v>
      </c>
      <c r="J17" s="5"/>
    </row>
    <row r="18" spans="1:10" x14ac:dyDescent="0.25">
      <c r="A18" s="14">
        <v>6</v>
      </c>
      <c r="B18" s="30">
        <v>66608</v>
      </c>
      <c r="C18" s="31">
        <f>'Template Copy'!$B$12/B18</f>
        <v>0.53398991112178718</v>
      </c>
      <c r="E18" s="24">
        <v>31.9</v>
      </c>
      <c r="J18" s="5"/>
    </row>
    <row r="19" spans="1:10" x14ac:dyDescent="0.25">
      <c r="A19" s="14">
        <v>7</v>
      </c>
      <c r="B19" s="30">
        <v>69917</v>
      </c>
      <c r="C19" s="31">
        <f>'Template Copy'!$B$12/B19</f>
        <v>0.5087174792968806</v>
      </c>
      <c r="E19" s="24">
        <v>33.49</v>
      </c>
      <c r="J19" s="5"/>
    </row>
    <row r="20" spans="1:10" x14ac:dyDescent="0.25">
      <c r="A20" s="14">
        <v>8</v>
      </c>
      <c r="B20" s="30">
        <v>73342</v>
      </c>
      <c r="C20" s="31">
        <f>'Template Copy'!$B$12/B20</f>
        <v>0.48496086826102369</v>
      </c>
      <c r="E20" s="24">
        <v>35.130000000000003</v>
      </c>
      <c r="J20" s="5"/>
    </row>
    <row r="21" spans="1:10" x14ac:dyDescent="0.25">
      <c r="A21" s="14">
        <v>9</v>
      </c>
      <c r="B21" s="30">
        <v>76627</v>
      </c>
      <c r="C21" s="31">
        <f>'Template Copy'!$B$12/B21</f>
        <v>0.46417059261095961</v>
      </c>
      <c r="E21" s="24">
        <v>36.700000000000003</v>
      </c>
      <c r="J21" s="5"/>
    </row>
    <row r="22" spans="1:10" x14ac:dyDescent="0.25">
      <c r="A22" s="14">
        <v>10</v>
      </c>
      <c r="B22" s="30">
        <v>80408</v>
      </c>
      <c r="C22" s="31">
        <f>'Template Copy'!$B$12/B22</f>
        <v>0.44234404536862004</v>
      </c>
      <c r="E22" s="24">
        <v>38.51</v>
      </c>
      <c r="J22" s="5"/>
    </row>
    <row r="23" spans="1:10" x14ac:dyDescent="0.25">
      <c r="A23" s="14">
        <v>11</v>
      </c>
      <c r="B23" s="30">
        <v>84176</v>
      </c>
      <c r="C23" s="31">
        <f>'Template Copy'!$B$12/B23</f>
        <v>0.4225432427295191</v>
      </c>
      <c r="E23" s="24">
        <v>40.31</v>
      </c>
      <c r="J23" s="5"/>
    </row>
    <row r="24" spans="1:10" x14ac:dyDescent="0.25">
      <c r="A24" s="14">
        <v>12</v>
      </c>
      <c r="B24" s="30">
        <v>88581</v>
      </c>
      <c r="C24" s="31">
        <f>'Template Copy'!$B$12/B24</f>
        <v>0.40153080231652388</v>
      </c>
      <c r="E24" s="24">
        <v>42.42</v>
      </c>
      <c r="J24" s="5"/>
    </row>
    <row r="25" spans="1:10" x14ac:dyDescent="0.25">
      <c r="A25" s="14">
        <v>13</v>
      </c>
      <c r="B25" s="30">
        <v>92298</v>
      </c>
      <c r="C25" s="31">
        <f>'Template Copy'!$B$12/B25</f>
        <v>0.38536046284859909</v>
      </c>
      <c r="E25" s="24">
        <v>44.2</v>
      </c>
      <c r="J25" s="5"/>
    </row>
    <row r="26" spans="1:10" x14ac:dyDescent="0.25">
      <c r="A26" s="14">
        <v>14</v>
      </c>
      <c r="B26" s="30">
        <v>97098</v>
      </c>
      <c r="C26" s="31">
        <f>'Template Copy'!$B$12/B26</f>
        <v>0.36631032565037386</v>
      </c>
      <c r="E26" s="24">
        <v>46.5</v>
      </c>
      <c r="J26" s="5"/>
    </row>
    <row r="27" spans="1:10" x14ac:dyDescent="0.25">
      <c r="A27" s="14">
        <v>15</v>
      </c>
      <c r="B27" s="30">
        <v>101478</v>
      </c>
      <c r="C27" s="31">
        <f>'Template Copy'!$B$12/B27</f>
        <v>0.35049961568024596</v>
      </c>
      <c r="E27" s="24">
        <v>48.6</v>
      </c>
      <c r="J27" s="5"/>
    </row>
    <row r="28" spans="1:10" x14ac:dyDescent="0.25">
      <c r="B28" s="2"/>
      <c r="C28" s="3"/>
    </row>
    <row r="29" spans="1:10" x14ac:dyDescent="0.25">
      <c r="A29" t="str">
        <f>'Template Copy'!$A$40</f>
        <v>Updated 11/1/2019</v>
      </c>
      <c r="B29" s="2"/>
      <c r="C29" s="3"/>
    </row>
    <row r="30" spans="1:10" x14ac:dyDescent="0.25">
      <c r="B30" s="2"/>
      <c r="C30" s="3"/>
    </row>
    <row r="31" spans="1:10" x14ac:dyDescent="0.25">
      <c r="A31" s="57" t="s">
        <v>394</v>
      </c>
      <c r="B31" s="2"/>
      <c r="C31" s="3"/>
    </row>
    <row r="32" spans="1:10" x14ac:dyDescent="0.25">
      <c r="B32" s="2"/>
      <c r="C32" s="3"/>
    </row>
  </sheetData>
  <hyperlinks>
    <hyperlink ref="A31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349</v>
      </c>
      <c r="D6" s="10"/>
    </row>
    <row r="7" spans="1:10" x14ac:dyDescent="0.25">
      <c r="A7" s="11" t="s">
        <v>13</v>
      </c>
    </row>
    <row r="9" spans="1:10" x14ac:dyDescent="0.25">
      <c r="B9" s="14" t="str">
        <f>'Template Copy'!$B$27</f>
        <v>Salary Scale</v>
      </c>
      <c r="C9" s="22" t="str">
        <f>'Template Copy'!$C$27</f>
        <v>Minimum Part-Time</v>
      </c>
    </row>
    <row r="10" spans="1:10" x14ac:dyDescent="0.25">
      <c r="B10" s="41">
        <f>'Template Copy'!$B$28</f>
        <v>43647</v>
      </c>
      <c r="C10" s="22" t="str">
        <f>'Template Copy'!$C$28</f>
        <v>% Effort</v>
      </c>
      <c r="E10" s="22" t="str">
        <f>'Template Copy'!$E$28</f>
        <v>Non-Exempt</v>
      </c>
    </row>
    <row r="11" spans="1:10" x14ac:dyDescent="0.25">
      <c r="A11" s="22" t="str">
        <f>'Template Copy'!$A$29</f>
        <v>Step</v>
      </c>
      <c r="B11" s="22" t="str">
        <f>'Template Copy'!$B$29</f>
        <v>Annual</v>
      </c>
      <c r="C11" s="22" t="str">
        <f>'Template Copy'!$C$29</f>
        <v xml:space="preserve"> ≥ $35,568/Yr.</v>
      </c>
      <c r="E11" s="22" t="str">
        <f>'Template Copy'!$E$29</f>
        <v>Hourly Rate</v>
      </c>
    </row>
    <row r="12" spans="1:10" x14ac:dyDescent="0.25">
      <c r="A12" s="11"/>
    </row>
    <row r="13" spans="1:10" x14ac:dyDescent="0.25">
      <c r="A13" s="14">
        <v>1</v>
      </c>
      <c r="B13" s="30">
        <v>69917</v>
      </c>
      <c r="C13" s="31">
        <f>'Template Copy'!$B$12/B13</f>
        <v>0.5087174792968806</v>
      </c>
      <c r="D13" s="4"/>
      <c r="E13" s="24">
        <v>33.49</v>
      </c>
      <c r="J13" s="5"/>
    </row>
    <row r="14" spans="1:10" x14ac:dyDescent="0.25">
      <c r="A14" s="14">
        <v>2</v>
      </c>
      <c r="B14" s="30">
        <v>73342</v>
      </c>
      <c r="C14" s="31">
        <f>'Template Copy'!$B$12/B14</f>
        <v>0.48496086826102369</v>
      </c>
      <c r="E14" s="24">
        <v>35.130000000000003</v>
      </c>
      <c r="J14" s="5"/>
    </row>
    <row r="15" spans="1:10" x14ac:dyDescent="0.25">
      <c r="A15" s="14">
        <v>3</v>
      </c>
      <c r="B15" s="30">
        <v>76627</v>
      </c>
      <c r="C15" s="31">
        <f>'Template Copy'!$B$12/B15</f>
        <v>0.46417059261095961</v>
      </c>
      <c r="E15" s="24">
        <v>36.700000000000003</v>
      </c>
      <c r="J15" s="5"/>
    </row>
    <row r="16" spans="1:10" x14ac:dyDescent="0.25">
      <c r="A16" s="14">
        <v>4</v>
      </c>
      <c r="B16" s="30">
        <v>80408</v>
      </c>
      <c r="C16" s="31">
        <f>'Template Copy'!$B$12/B16</f>
        <v>0.44234404536862004</v>
      </c>
      <c r="E16" s="24">
        <v>38.51</v>
      </c>
      <c r="J16" s="5"/>
    </row>
    <row r="17" spans="1:10" x14ac:dyDescent="0.25">
      <c r="A17" s="14">
        <v>5</v>
      </c>
      <c r="B17" s="30">
        <v>84176</v>
      </c>
      <c r="C17" s="31">
        <f>'Template Copy'!$B$12/B17</f>
        <v>0.4225432427295191</v>
      </c>
      <c r="E17" s="24">
        <v>40.31</v>
      </c>
      <c r="J17" s="5"/>
    </row>
    <row r="18" spans="1:10" x14ac:dyDescent="0.25">
      <c r="A18" s="14">
        <v>6</v>
      </c>
      <c r="B18" s="30">
        <v>88581</v>
      </c>
      <c r="C18" s="31">
        <f>'Template Copy'!$B$12/B18</f>
        <v>0.40153080231652388</v>
      </c>
      <c r="E18" s="24">
        <v>42.42</v>
      </c>
      <c r="J18" s="5"/>
    </row>
    <row r="19" spans="1:10" x14ac:dyDescent="0.25">
      <c r="A19" s="14">
        <v>7</v>
      </c>
      <c r="B19" s="30">
        <v>92298</v>
      </c>
      <c r="C19" s="31">
        <f>'Template Copy'!$B$12/B19</f>
        <v>0.38536046284859909</v>
      </c>
      <c r="E19" s="24">
        <v>44.2</v>
      </c>
      <c r="J19" s="5"/>
    </row>
    <row r="20" spans="1:10" x14ac:dyDescent="0.25">
      <c r="A20" s="14">
        <v>8</v>
      </c>
      <c r="B20" s="30">
        <v>97098</v>
      </c>
      <c r="C20" s="31">
        <f>'Template Copy'!$B$12/B20</f>
        <v>0.36631032565037386</v>
      </c>
      <c r="E20" s="24">
        <v>46.5</v>
      </c>
      <c r="J20" s="5"/>
    </row>
    <row r="21" spans="1:10" x14ac:dyDescent="0.25">
      <c r="A21" s="14">
        <v>9</v>
      </c>
      <c r="B21" s="30">
        <v>101478</v>
      </c>
      <c r="C21" s="31">
        <f>'Template Copy'!$B$12/B21</f>
        <v>0.35049961568024596</v>
      </c>
      <c r="E21" s="24">
        <v>48.6</v>
      </c>
      <c r="J21" s="5"/>
    </row>
    <row r="22" spans="1:10" x14ac:dyDescent="0.25">
      <c r="A22" s="14">
        <v>10</v>
      </c>
      <c r="B22" s="30">
        <v>106315</v>
      </c>
      <c r="C22" s="31">
        <f>'Template Copy'!$B$12/B22</f>
        <v>0.33455297935380707</v>
      </c>
      <c r="E22" s="24">
        <v>50.92</v>
      </c>
      <c r="J22" s="5"/>
    </row>
    <row r="23" spans="1:10" x14ac:dyDescent="0.25">
      <c r="A23" s="14">
        <v>11</v>
      </c>
      <c r="B23" s="30">
        <v>112159</v>
      </c>
      <c r="C23" s="31">
        <f>'Template Copy'!$B$12/B23</f>
        <v>0.31712122968286094</v>
      </c>
      <c r="E23" s="24">
        <v>53.72</v>
      </c>
      <c r="J23" s="5"/>
    </row>
    <row r="24" spans="1:10" x14ac:dyDescent="0.25">
      <c r="A24" s="14">
        <v>12</v>
      </c>
      <c r="B24" s="30">
        <v>117556</v>
      </c>
      <c r="C24" s="31">
        <f>'Template Copy'!$B$12/B24</f>
        <v>0.30256218312974242</v>
      </c>
      <c r="E24" s="24">
        <v>56.3</v>
      </c>
      <c r="J24" s="5"/>
    </row>
    <row r="25" spans="1:10" x14ac:dyDescent="0.25">
      <c r="A25" s="14">
        <v>13</v>
      </c>
      <c r="B25" s="30">
        <v>123387</v>
      </c>
      <c r="C25" s="31">
        <f>'Template Copy'!$B$12/B25</f>
        <v>0.28826375550098471</v>
      </c>
      <c r="E25" s="24">
        <v>59.09</v>
      </c>
      <c r="J25" s="5"/>
    </row>
    <row r="26" spans="1:10" x14ac:dyDescent="0.25">
      <c r="A26" s="14">
        <v>14</v>
      </c>
      <c r="B26" s="30">
        <v>129765</v>
      </c>
      <c r="C26" s="31">
        <f>'Template Copy'!$B$12/B26</f>
        <v>0.27409548029129582</v>
      </c>
      <c r="E26" s="24">
        <v>62.15</v>
      </c>
      <c r="J26" s="5"/>
    </row>
    <row r="27" spans="1:10" x14ac:dyDescent="0.25">
      <c r="A27" s="14">
        <v>15</v>
      </c>
      <c r="B27" s="30">
        <v>136194</v>
      </c>
      <c r="C27" s="31">
        <f>'Template Copy'!$B$12/B27</f>
        <v>0.26115687915767216</v>
      </c>
      <c r="E27" s="24">
        <v>65.23</v>
      </c>
      <c r="J27" s="5"/>
    </row>
    <row r="28" spans="1:10" x14ac:dyDescent="0.25">
      <c r="B28" s="2"/>
      <c r="C28" s="3"/>
    </row>
    <row r="29" spans="1:10" x14ac:dyDescent="0.25">
      <c r="A29" t="str">
        <f>'Template Copy'!$A$40</f>
        <v>Updated 11/1/2019</v>
      </c>
      <c r="B29" s="2"/>
      <c r="C29" s="3"/>
    </row>
    <row r="30" spans="1:10" x14ac:dyDescent="0.25">
      <c r="B30" s="2"/>
      <c r="C30" s="3"/>
    </row>
    <row r="31" spans="1:10" x14ac:dyDescent="0.25">
      <c r="A31" s="57" t="s">
        <v>394</v>
      </c>
      <c r="B31" s="2"/>
      <c r="C31" s="3"/>
    </row>
    <row r="32" spans="1:10" x14ac:dyDescent="0.25">
      <c r="B32" s="2"/>
      <c r="C32" s="3"/>
    </row>
  </sheetData>
  <hyperlinks>
    <hyperlink ref="A31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tr">
        <f>'Template Copy'!A2</f>
        <v>Scales Effective 7/1/2019 - Threshold Effective 1/1/2020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0" x14ac:dyDescent="0.25">
      <c r="A6" s="11" t="s">
        <v>349</v>
      </c>
      <c r="D6" s="10"/>
    </row>
    <row r="7" spans="1:10" x14ac:dyDescent="0.25">
      <c r="A7" s="11" t="s">
        <v>12</v>
      </c>
    </row>
    <row r="9" spans="1:10" x14ac:dyDescent="0.25">
      <c r="B9" s="22" t="str">
        <f>'Template Copy'!$B$27</f>
        <v>Salary Scale</v>
      </c>
      <c r="C9" s="22" t="str">
        <f>'Template Copy'!$C$27</f>
        <v>Minimum Part-Time</v>
      </c>
      <c r="D9" s="10"/>
    </row>
    <row r="10" spans="1:10" x14ac:dyDescent="0.25">
      <c r="B10" s="41">
        <f>'Template Copy'!$B$28</f>
        <v>43647</v>
      </c>
      <c r="C10" s="22" t="str">
        <f>'Template Copy'!$C$28</f>
        <v>% Effort</v>
      </c>
      <c r="D10" s="10"/>
      <c r="E10" s="22" t="str">
        <f>'Template Copy'!$E$28</f>
        <v>Non-Exempt</v>
      </c>
    </row>
    <row r="11" spans="1:10" x14ac:dyDescent="0.25">
      <c r="A11" s="22" t="str">
        <f>'Template Copy'!$A$29</f>
        <v>Step</v>
      </c>
      <c r="B11" s="22" t="str">
        <f>'Template Copy'!$B$29</f>
        <v>Annual</v>
      </c>
      <c r="C11" s="22" t="str">
        <f>'Template Copy'!$C$29</f>
        <v xml:space="preserve"> ≥ $35,568/Yr.</v>
      </c>
      <c r="D11" s="10"/>
      <c r="E11" s="22" t="str">
        <f>'Template Copy'!$E$29</f>
        <v>Hourly Rate</v>
      </c>
    </row>
    <row r="12" spans="1:10" x14ac:dyDescent="0.25">
      <c r="A12" s="11"/>
    </row>
    <row r="13" spans="1:10" x14ac:dyDescent="0.25">
      <c r="A13" s="14">
        <v>1</v>
      </c>
      <c r="B13" s="30">
        <v>88581</v>
      </c>
      <c r="C13" s="31">
        <f>'Template Copy'!$B$12/B13</f>
        <v>0.40153080231652388</v>
      </c>
      <c r="D13" s="4"/>
      <c r="E13" s="24">
        <v>42.42</v>
      </c>
      <c r="J13" s="5"/>
    </row>
    <row r="14" spans="1:10" x14ac:dyDescent="0.25">
      <c r="A14" s="14">
        <v>2</v>
      </c>
      <c r="B14" s="30">
        <v>94437</v>
      </c>
      <c r="C14" s="31">
        <f>'Template Copy'!$B$12/B14</f>
        <v>0.376632040407891</v>
      </c>
      <c r="E14" s="24">
        <v>45.23</v>
      </c>
      <c r="J14" s="5"/>
    </row>
    <row r="15" spans="1:10" x14ac:dyDescent="0.25">
      <c r="A15" s="14">
        <v>3</v>
      </c>
      <c r="B15" s="30">
        <v>101478</v>
      </c>
      <c r="C15" s="31">
        <f>'Template Copy'!$B$12/B15</f>
        <v>0.35049961568024596</v>
      </c>
      <c r="E15" s="24">
        <v>48.6</v>
      </c>
      <c r="J15" s="5"/>
    </row>
    <row r="16" spans="1:10" x14ac:dyDescent="0.25">
      <c r="A16" s="14">
        <v>4</v>
      </c>
      <c r="B16" s="30">
        <v>109473</v>
      </c>
      <c r="C16" s="31">
        <f>'Template Copy'!$B$12/B16</f>
        <v>0.32490203063769146</v>
      </c>
      <c r="E16" s="24">
        <v>52.43</v>
      </c>
      <c r="J16" s="5"/>
    </row>
    <row r="17" spans="1:10" x14ac:dyDescent="0.25">
      <c r="A17" s="14">
        <v>5</v>
      </c>
      <c r="B17" s="30">
        <v>117556</v>
      </c>
      <c r="C17" s="31">
        <f>'Template Copy'!$B$12/B17</f>
        <v>0.30256218312974242</v>
      </c>
      <c r="E17" s="24">
        <v>56.3</v>
      </c>
      <c r="J17" s="5"/>
    </row>
    <row r="18" spans="1:10" x14ac:dyDescent="0.25">
      <c r="A18" s="14">
        <v>6</v>
      </c>
      <c r="B18" s="30">
        <v>126710</v>
      </c>
      <c r="C18" s="31">
        <f>'Template Copy'!$B$12/B18</f>
        <v>0.28070396969457817</v>
      </c>
      <c r="E18" s="24">
        <v>60.68</v>
      </c>
      <c r="J18" s="5"/>
    </row>
    <row r="19" spans="1:10" x14ac:dyDescent="0.25">
      <c r="A19" s="14">
        <v>7</v>
      </c>
      <c r="B19" s="30">
        <v>136194</v>
      </c>
      <c r="C19" s="31">
        <f>'Template Copy'!$B$12/B19</f>
        <v>0.26115687915767216</v>
      </c>
      <c r="E19" s="24">
        <v>65.23</v>
      </c>
      <c r="J19" s="5"/>
    </row>
    <row r="20" spans="1:10" x14ac:dyDescent="0.25">
      <c r="A20" s="14">
        <v>8</v>
      </c>
      <c r="B20" s="30">
        <v>146404</v>
      </c>
      <c r="C20" s="31">
        <f>'Template Copy'!$B$12/B20</f>
        <v>0.24294418185295483</v>
      </c>
      <c r="E20" s="24">
        <v>70.12</v>
      </c>
      <c r="J20" s="5"/>
    </row>
    <row r="21" spans="1:10" x14ac:dyDescent="0.25">
      <c r="A21" s="14">
        <v>9</v>
      </c>
      <c r="B21" s="30">
        <v>157416</v>
      </c>
      <c r="C21" s="31">
        <f>'Template Copy'!$B$12/B21</f>
        <v>0.22594907760329319</v>
      </c>
      <c r="E21" s="24">
        <v>75.39</v>
      </c>
      <c r="J21" s="5"/>
    </row>
    <row r="22" spans="1:10" x14ac:dyDescent="0.25">
      <c r="A22" s="1"/>
      <c r="B22" s="2"/>
      <c r="C22" s="3"/>
      <c r="E22" s="5"/>
    </row>
    <row r="23" spans="1:10" x14ac:dyDescent="0.25">
      <c r="A23" t="str">
        <f>'Template Copy'!$A$40</f>
        <v>Updated 11/1/2019</v>
      </c>
      <c r="B23" s="2"/>
      <c r="C23" s="3"/>
      <c r="E23" s="5"/>
    </row>
    <row r="24" spans="1:10" x14ac:dyDescent="0.25">
      <c r="A24" s="1"/>
      <c r="B24" s="2"/>
      <c r="C24" s="3"/>
      <c r="E24" s="5"/>
    </row>
    <row r="25" spans="1:10" x14ac:dyDescent="0.25">
      <c r="A25" s="57" t="s">
        <v>394</v>
      </c>
      <c r="B25" s="2"/>
      <c r="C25" s="3"/>
      <c r="E25" s="5"/>
    </row>
    <row r="26" spans="1:10" x14ac:dyDescent="0.25">
      <c r="A26" s="1"/>
      <c r="B26" s="2"/>
      <c r="C26" s="3"/>
      <c r="E26" s="5"/>
    </row>
    <row r="27" spans="1:10" x14ac:dyDescent="0.25">
      <c r="A27" s="1"/>
      <c r="B27" s="2"/>
      <c r="C27" s="3"/>
      <c r="E27" s="5"/>
    </row>
    <row r="28" spans="1:10" x14ac:dyDescent="0.25">
      <c r="B28" s="2"/>
      <c r="C28" s="3"/>
    </row>
    <row r="29" spans="1:10" x14ac:dyDescent="0.25">
      <c r="B29" s="2"/>
      <c r="C29" s="3"/>
    </row>
    <row r="30" spans="1:10" x14ac:dyDescent="0.25">
      <c r="B30" s="2"/>
      <c r="C30" s="3"/>
    </row>
    <row r="31" spans="1:10" x14ac:dyDescent="0.25">
      <c r="B31" s="2"/>
      <c r="C31" s="3"/>
    </row>
    <row r="32" spans="1:10" x14ac:dyDescent="0.25">
      <c r="B32" s="2"/>
      <c r="C32" s="3"/>
    </row>
  </sheetData>
  <hyperlinks>
    <hyperlink ref="A2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8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  <c r="D1" s="10"/>
    </row>
    <row r="2" spans="1:11" x14ac:dyDescent="0.25">
      <c r="A2" s="19" t="str">
        <f>'Template Copy'!A2</f>
        <v>Scales Effective 7/1/2019 - Threshold Effective 1/1/2020</v>
      </c>
      <c r="D2" s="10"/>
    </row>
    <row r="3" spans="1:11" x14ac:dyDescent="0.25">
      <c r="A3" t="str">
        <f>'Template Copy'!A3</f>
        <v>For employees subject to the earnings test, FLSA status should be Non-Exempt unless weekly earnings ≥ $684</v>
      </c>
      <c r="D3" s="10"/>
    </row>
    <row r="4" spans="1:11" x14ac:dyDescent="0.25">
      <c r="A4" t="str">
        <f>'Template Copy'!A4</f>
        <v>Annual Threshold Equivalent:  $35,568</v>
      </c>
      <c r="D4" s="10"/>
    </row>
    <row r="5" spans="1:11" x14ac:dyDescent="0.25">
      <c r="A5" t="str">
        <f>'Template Copy'!A9</f>
        <v>The table below shows the minimum percentage of effort at each step that will produce annual earnings  ≥ $35,568.</v>
      </c>
      <c r="C5" s="10"/>
      <c r="D5"/>
    </row>
    <row r="6" spans="1:11" x14ac:dyDescent="0.25">
      <c r="A6" s="11" t="s">
        <v>492</v>
      </c>
    </row>
    <row r="7" spans="1:11" x14ac:dyDescent="0.25">
      <c r="A7" s="11" t="s">
        <v>493</v>
      </c>
    </row>
    <row r="9" spans="1:11" x14ac:dyDescent="0.25">
      <c r="C9" s="22" t="str">
        <f>'Template Copy'!$B$27</f>
        <v>Salary Scale</v>
      </c>
      <c r="D9" s="22" t="str">
        <f>'Template Copy'!$C$27</f>
        <v>Minimum Part-Time</v>
      </c>
      <c r="E9" s="10"/>
    </row>
    <row r="10" spans="1:11" x14ac:dyDescent="0.25">
      <c r="C10" s="41">
        <f>'Template Copy'!$B$28</f>
        <v>43647</v>
      </c>
      <c r="D10" s="22" t="str">
        <f>'Template Copy'!$C$28</f>
        <v>% Effort</v>
      </c>
      <c r="E10" s="10"/>
      <c r="F10" s="22" t="str">
        <f>'Template Copy'!$E$28</f>
        <v>Non-Exempt</v>
      </c>
    </row>
    <row r="11" spans="1:11" x14ac:dyDescent="0.25">
      <c r="A11" s="11" t="s">
        <v>7</v>
      </c>
      <c r="B11" s="22" t="str">
        <f>'Template Copy'!$A$29</f>
        <v>Step</v>
      </c>
      <c r="C11" s="22" t="str">
        <f>'Template Copy'!$B$29</f>
        <v>Annual</v>
      </c>
      <c r="D11" s="22" t="str">
        <f>'Template Copy'!$C$29</f>
        <v xml:space="preserve"> ≥ $35,568/Yr.</v>
      </c>
      <c r="E11" s="10"/>
      <c r="F11" s="22" t="str">
        <f>'Template Copy'!$E$29</f>
        <v>Hourly Rate</v>
      </c>
    </row>
    <row r="12" spans="1:11" x14ac:dyDescent="0.25">
      <c r="A12" s="11"/>
      <c r="B12" s="14"/>
      <c r="D12"/>
    </row>
    <row r="13" spans="1:11" x14ac:dyDescent="0.25">
      <c r="A13" s="11" t="s">
        <v>5</v>
      </c>
      <c r="B13" s="14">
        <v>1</v>
      </c>
      <c r="C13" s="30">
        <v>59200</v>
      </c>
      <c r="D13" s="31">
        <f>'Template Copy'!$B$12/C13</f>
        <v>0.60081081081081078</v>
      </c>
      <c r="E13" s="5"/>
      <c r="F13" s="24">
        <v>28.360000000000003</v>
      </c>
      <c r="I13" s="5"/>
      <c r="K13" s="5"/>
    </row>
    <row r="14" spans="1:11" x14ac:dyDescent="0.25">
      <c r="A14" s="11" t="s">
        <v>14</v>
      </c>
      <c r="B14" s="14">
        <v>2</v>
      </c>
      <c r="C14" s="30">
        <v>62500</v>
      </c>
      <c r="D14" s="31">
        <f>'Template Copy'!$B$12/C14</f>
        <v>0.56908800000000004</v>
      </c>
      <c r="E14" s="5"/>
      <c r="F14" s="24">
        <v>29.94</v>
      </c>
      <c r="I14" s="5"/>
      <c r="K14" s="5"/>
    </row>
    <row r="15" spans="1:11" x14ac:dyDescent="0.25">
      <c r="A15" s="11"/>
      <c r="B15" s="14">
        <v>3</v>
      </c>
      <c r="C15" s="30">
        <v>65700</v>
      </c>
      <c r="D15" s="31">
        <f>'Template Copy'!$B$12/C15</f>
        <v>0.5413698630136986</v>
      </c>
      <c r="E15" s="5"/>
      <c r="F15" s="24">
        <v>31.470000000000002</v>
      </c>
      <c r="I15" s="5"/>
      <c r="K15" s="5"/>
    </row>
    <row r="16" spans="1:11" x14ac:dyDescent="0.25">
      <c r="A16" s="11"/>
      <c r="B16" s="14">
        <v>4</v>
      </c>
      <c r="C16" s="30">
        <v>69400</v>
      </c>
      <c r="D16" s="31">
        <f>'Template Copy'!$B$12/C16</f>
        <v>0.51250720461095101</v>
      </c>
      <c r="E16" s="5"/>
      <c r="F16" s="24">
        <v>33.239999999999995</v>
      </c>
      <c r="I16" s="5"/>
      <c r="K16" s="5"/>
    </row>
    <row r="17" spans="1:11" x14ac:dyDescent="0.25">
      <c r="A17" s="11"/>
      <c r="B17" s="14">
        <v>5</v>
      </c>
      <c r="C17" s="30">
        <v>73100</v>
      </c>
      <c r="D17" s="31">
        <f>'Template Copy'!$B$12/C17</f>
        <v>0.48656634746922023</v>
      </c>
      <c r="E17" s="5"/>
      <c r="F17" s="24">
        <v>35.01</v>
      </c>
      <c r="I17" s="5"/>
      <c r="K17" s="5"/>
    </row>
    <row r="18" spans="1:11" x14ac:dyDescent="0.25">
      <c r="A18" s="11"/>
      <c r="B18" s="14">
        <v>6</v>
      </c>
      <c r="C18" s="30">
        <v>76500</v>
      </c>
      <c r="D18" s="31">
        <f>'Template Copy'!$B$12/C18</f>
        <v>0.46494117647058825</v>
      </c>
      <c r="E18" s="5"/>
      <c r="F18" s="24">
        <v>36.64</v>
      </c>
      <c r="I18" s="5"/>
      <c r="K18" s="5"/>
    </row>
    <row r="19" spans="1:11" x14ac:dyDescent="0.25">
      <c r="A19" s="11"/>
      <c r="B19" s="11"/>
      <c r="C19" s="30"/>
      <c r="D19" s="31"/>
      <c r="E19" s="5"/>
      <c r="F19" s="24"/>
    </row>
    <row r="20" spans="1:11" x14ac:dyDescent="0.25">
      <c r="A20" s="11" t="s">
        <v>6</v>
      </c>
      <c r="B20" s="14">
        <v>1</v>
      </c>
      <c r="C20" s="30">
        <v>73200</v>
      </c>
      <c r="D20" s="31">
        <f>'Template Copy'!$B$12/C20</f>
        <v>0.48590163934426228</v>
      </c>
      <c r="E20" s="5"/>
      <c r="F20" s="24">
        <v>35.059999999999995</v>
      </c>
      <c r="I20" s="5"/>
      <c r="K20" s="5"/>
    </row>
    <row r="21" spans="1:11" x14ac:dyDescent="0.25">
      <c r="A21" s="11" t="s">
        <v>14</v>
      </c>
      <c r="B21" s="14">
        <v>2</v>
      </c>
      <c r="C21" s="30">
        <v>76600</v>
      </c>
      <c r="D21" s="31">
        <f>'Template Copy'!$B$12/C21</f>
        <v>0.4643342036553525</v>
      </c>
      <c r="E21" s="5"/>
      <c r="F21" s="24">
        <v>36.69</v>
      </c>
      <c r="I21" s="5"/>
      <c r="K21" s="5"/>
    </row>
    <row r="22" spans="1:11" x14ac:dyDescent="0.25">
      <c r="A22" s="11"/>
      <c r="B22" s="14">
        <v>3</v>
      </c>
      <c r="C22" s="30">
        <v>81100</v>
      </c>
      <c r="D22" s="31">
        <f>'Template Copy'!$B$12/C22</f>
        <v>0.43856966707768186</v>
      </c>
      <c r="E22" s="5"/>
      <c r="F22" s="24">
        <v>38.85</v>
      </c>
      <c r="I22" s="5"/>
      <c r="K22" s="5"/>
    </row>
    <row r="23" spans="1:11" x14ac:dyDescent="0.25">
      <c r="A23" s="11"/>
      <c r="B23" s="14">
        <v>4</v>
      </c>
      <c r="C23" s="30">
        <v>86000</v>
      </c>
      <c r="D23" s="31">
        <f>'Template Copy'!$B$12/C23</f>
        <v>0.4135813953488372</v>
      </c>
      <c r="E23" s="5"/>
      <c r="F23" s="24">
        <v>41.19</v>
      </c>
      <c r="I23" s="5"/>
      <c r="K23" s="5"/>
    </row>
    <row r="24" spans="1:11" x14ac:dyDescent="0.25">
      <c r="A24" s="11"/>
      <c r="B24" s="14">
        <v>5</v>
      </c>
      <c r="C24" s="30">
        <v>92200</v>
      </c>
      <c r="D24" s="31">
        <f>'Template Copy'!$B$12/C24</f>
        <v>0.38577006507592193</v>
      </c>
      <c r="E24" s="5"/>
      <c r="F24" s="24">
        <v>44.16</v>
      </c>
      <c r="I24" s="5"/>
      <c r="K24" s="5"/>
    </row>
    <row r="25" spans="1:11" x14ac:dyDescent="0.25">
      <c r="A25" s="11"/>
      <c r="B25" s="11"/>
      <c r="C25" s="30"/>
      <c r="D25" s="31"/>
      <c r="E25" s="5"/>
      <c r="F25" s="24"/>
    </row>
    <row r="26" spans="1:11" x14ac:dyDescent="0.25">
      <c r="A26" s="11" t="s">
        <v>14</v>
      </c>
      <c r="B26" s="14">
        <v>1</v>
      </c>
      <c r="C26" s="30">
        <v>86100</v>
      </c>
      <c r="D26" s="31">
        <f>'Template Copy'!$B$12/C26</f>
        <v>0.41310104529616726</v>
      </c>
      <c r="E26" s="5"/>
      <c r="F26" s="24">
        <v>41.239999999999995</v>
      </c>
      <c r="I26" s="5"/>
      <c r="K26" s="5"/>
    </row>
    <row r="27" spans="1:11" x14ac:dyDescent="0.25">
      <c r="A27" s="11"/>
      <c r="B27" s="14">
        <v>2</v>
      </c>
      <c r="C27" s="30">
        <v>92300</v>
      </c>
      <c r="D27" s="31">
        <f>'Template Copy'!$B$12/C27</f>
        <v>0.38535211267605635</v>
      </c>
      <c r="E27" s="5"/>
      <c r="F27" s="24">
        <v>44.21</v>
      </c>
      <c r="I27" s="5"/>
      <c r="K27" s="5"/>
    </row>
    <row r="28" spans="1:11" x14ac:dyDescent="0.25">
      <c r="A28" s="11"/>
      <c r="B28" s="14">
        <v>3</v>
      </c>
      <c r="C28" s="30">
        <v>100200</v>
      </c>
      <c r="D28" s="31">
        <f>'Template Copy'!$B$12/C28</f>
        <v>0.3549700598802395</v>
      </c>
      <c r="E28" s="5"/>
      <c r="F28" s="24">
        <v>47.989999999999995</v>
      </c>
      <c r="I28" s="5"/>
      <c r="K28" s="5"/>
    </row>
    <row r="29" spans="1:11" x14ac:dyDescent="0.25">
      <c r="A29" s="11"/>
      <c r="B29" s="14">
        <v>4</v>
      </c>
      <c r="C29" s="30">
        <v>108800</v>
      </c>
      <c r="D29" s="31">
        <f>'Template Copy'!$B$12/C29</f>
        <v>0.32691176470588235</v>
      </c>
      <c r="E29" s="5"/>
      <c r="F29" s="24">
        <v>52.11</v>
      </c>
      <c r="I29" s="5"/>
      <c r="K29" s="5"/>
    </row>
    <row r="30" spans="1:11" x14ac:dyDescent="0.25">
      <c r="A30" s="11"/>
      <c r="B30" s="14">
        <v>5</v>
      </c>
      <c r="C30" s="30">
        <v>117800</v>
      </c>
      <c r="D30" s="31">
        <f>'Template Copy'!$B$12/C30</f>
        <v>0.30193548387096775</v>
      </c>
      <c r="E30" s="5"/>
      <c r="F30" s="24">
        <v>56.419999999999995</v>
      </c>
      <c r="I30" s="5"/>
      <c r="K30" s="5"/>
    </row>
    <row r="31" spans="1:11" x14ac:dyDescent="0.25">
      <c r="A31" s="11"/>
      <c r="B31" s="14">
        <v>6</v>
      </c>
      <c r="C31" s="30">
        <v>127900</v>
      </c>
      <c r="D31" s="31">
        <f>'Template Copy'!$B$12/C31</f>
        <v>0.27809225957779515</v>
      </c>
      <c r="E31" s="5"/>
      <c r="F31" s="24">
        <v>61.26</v>
      </c>
      <c r="I31" s="5"/>
      <c r="K31" s="5"/>
    </row>
    <row r="32" spans="1:11" x14ac:dyDescent="0.25">
      <c r="A32" s="11"/>
      <c r="B32" s="14">
        <v>7</v>
      </c>
      <c r="C32" s="30">
        <v>138900</v>
      </c>
      <c r="D32" s="31">
        <f>'Template Copy'!$B$12/C32</f>
        <v>0.25606911447084235</v>
      </c>
      <c r="F32" s="24">
        <v>66.53</v>
      </c>
      <c r="I32" s="5"/>
      <c r="K32" s="5"/>
    </row>
    <row r="33" spans="1:11" x14ac:dyDescent="0.25">
      <c r="A33" s="11"/>
      <c r="B33" s="14">
        <v>8</v>
      </c>
      <c r="C33" s="30">
        <v>150200</v>
      </c>
      <c r="D33" s="31">
        <f>'Template Copy'!$B$12/C33</f>
        <v>0.23680426098535287</v>
      </c>
      <c r="F33" s="24">
        <v>71.940000000000012</v>
      </c>
      <c r="I33" s="5"/>
      <c r="K33" s="5"/>
    </row>
    <row r="34" spans="1:11" x14ac:dyDescent="0.25">
      <c r="A34" s="11"/>
      <c r="B34" s="14">
        <v>9</v>
      </c>
      <c r="C34" s="30">
        <v>163200</v>
      </c>
      <c r="D34" s="31">
        <f>'Template Copy'!$B$12/C34</f>
        <v>0.21794117647058822</v>
      </c>
      <c r="F34" s="24">
        <v>78.17</v>
      </c>
      <c r="I34" s="5"/>
      <c r="K34" s="5"/>
    </row>
    <row r="35" spans="1:11" x14ac:dyDescent="0.25"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0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</row>
    <row r="2" spans="1:11" x14ac:dyDescent="0.25">
      <c r="A2" s="92" t="s">
        <v>543</v>
      </c>
    </row>
    <row r="3" spans="1:11" x14ac:dyDescent="0.25">
      <c r="A3" t="str">
        <f>'Template Copy'!A3</f>
        <v>For employees subject to the earnings test, FLSA status should be Non-Exempt unless weekly earnings ≥ $684</v>
      </c>
    </row>
    <row r="4" spans="1:11" x14ac:dyDescent="0.25">
      <c r="A4" t="str">
        <f>'Template Copy'!A4</f>
        <v>Annual Threshold Equivalent:  $35,568</v>
      </c>
    </row>
    <row r="5" spans="1:11" x14ac:dyDescent="0.25">
      <c r="A5" t="str">
        <f>'Template Copy'!A9</f>
        <v>The table below shows the minimum percentage of effort at each step that will produce annual earnings  ≥ $35,568.</v>
      </c>
      <c r="C5" s="10"/>
      <c r="D5"/>
    </row>
    <row r="6" spans="1:11" x14ac:dyDescent="0.25">
      <c r="A6" s="11" t="s">
        <v>494</v>
      </c>
    </row>
    <row r="7" spans="1:11" x14ac:dyDescent="0.25">
      <c r="A7" s="11" t="s">
        <v>495</v>
      </c>
    </row>
    <row r="9" spans="1:11" x14ac:dyDescent="0.25">
      <c r="C9" s="77" t="str">
        <f>'Template Copy'!$B$27</f>
        <v>Salary Scale</v>
      </c>
      <c r="D9" s="77" t="str">
        <f>'Template Copy'!$C$27</f>
        <v>Minimum Part-Time</v>
      </c>
      <c r="E9" s="10"/>
    </row>
    <row r="10" spans="1:11" x14ac:dyDescent="0.25">
      <c r="C10" s="93">
        <v>43831</v>
      </c>
      <c r="D10" s="77" t="str">
        <f>'Template Copy'!$C$28</f>
        <v>% Effort</v>
      </c>
      <c r="E10" s="10"/>
      <c r="F10" s="77" t="str">
        <f>'Template Copy'!$E$28</f>
        <v>Non-Exempt</v>
      </c>
    </row>
    <row r="11" spans="1:11" x14ac:dyDescent="0.25">
      <c r="A11" s="11" t="s">
        <v>7</v>
      </c>
      <c r="B11" s="77" t="str">
        <f>'Template Copy'!$A$29</f>
        <v>Step</v>
      </c>
      <c r="C11" s="77" t="str">
        <f>'Template Copy'!$B$29</f>
        <v>Annual</v>
      </c>
      <c r="D11" s="77" t="str">
        <f>'Template Copy'!$C$29</f>
        <v xml:space="preserve"> ≥ $35,568/Yr.</v>
      </c>
      <c r="E11" s="10"/>
      <c r="F11" s="77" t="str">
        <f>'Template Copy'!$E$29</f>
        <v>Hourly Rate</v>
      </c>
    </row>
    <row r="12" spans="1:11" x14ac:dyDescent="0.25">
      <c r="A12" s="11"/>
      <c r="B12" s="77"/>
      <c r="D12"/>
    </row>
    <row r="13" spans="1:11" x14ac:dyDescent="0.25">
      <c r="A13" s="11" t="s">
        <v>5</v>
      </c>
      <c r="B13" s="77">
        <v>1</v>
      </c>
      <c r="C13" s="30">
        <v>60600</v>
      </c>
      <c r="D13" s="31">
        <f>'Template Copy'!$B$12/C13</f>
        <v>0.5869306930693069</v>
      </c>
      <c r="E13" s="5"/>
      <c r="F13" s="24">
        <v>29.03</v>
      </c>
      <c r="K13" s="5"/>
    </row>
    <row r="14" spans="1:11" x14ac:dyDescent="0.25">
      <c r="A14" s="11" t="s">
        <v>14</v>
      </c>
      <c r="B14" s="77">
        <v>2</v>
      </c>
      <c r="C14" s="30">
        <v>64000</v>
      </c>
      <c r="D14" s="31">
        <f>'Template Copy'!$B$12/C14</f>
        <v>0.55574999999999997</v>
      </c>
      <c r="E14" s="5"/>
      <c r="F14" s="24">
        <v>30.66</v>
      </c>
      <c r="K14" s="5"/>
    </row>
    <row r="15" spans="1:11" x14ac:dyDescent="0.25">
      <c r="A15" s="11"/>
      <c r="B15" s="77">
        <v>3</v>
      </c>
      <c r="C15" s="30">
        <v>67300</v>
      </c>
      <c r="D15" s="31">
        <f>'Template Copy'!$B$12/C15</f>
        <v>0.52849925705794953</v>
      </c>
      <c r="E15" s="5"/>
      <c r="F15" s="24">
        <v>32.239999999999995</v>
      </c>
      <c r="K15" s="5"/>
    </row>
    <row r="16" spans="1:11" x14ac:dyDescent="0.25">
      <c r="A16" s="11"/>
      <c r="B16" s="77">
        <v>4</v>
      </c>
      <c r="C16" s="30">
        <v>71100</v>
      </c>
      <c r="D16" s="31">
        <f>'Template Copy'!$B$12/C16</f>
        <v>0.500253164556962</v>
      </c>
      <c r="E16" s="5"/>
      <c r="F16" s="24">
        <v>34.059999999999995</v>
      </c>
      <c r="K16" s="5"/>
    </row>
    <row r="17" spans="1:11" x14ac:dyDescent="0.25">
      <c r="A17" s="11"/>
      <c r="B17" s="77">
        <v>5</v>
      </c>
      <c r="C17" s="30">
        <v>74500</v>
      </c>
      <c r="D17" s="31">
        <f>'Template Copy'!$B$12/C17</f>
        <v>0.47742281879194631</v>
      </c>
      <c r="E17" s="5"/>
      <c r="F17" s="24">
        <v>35.69</v>
      </c>
      <c r="K17" s="5"/>
    </row>
    <row r="18" spans="1:11" x14ac:dyDescent="0.25">
      <c r="A18" s="11"/>
      <c r="B18" s="77">
        <v>6</v>
      </c>
      <c r="C18" s="30">
        <v>78000</v>
      </c>
      <c r="D18" s="31">
        <f>'Template Copy'!$B$12/C18</f>
        <v>0.45600000000000002</v>
      </c>
      <c r="E18" s="5"/>
      <c r="F18" s="24">
        <v>37.36</v>
      </c>
      <c r="K18" s="5"/>
    </row>
    <row r="19" spans="1:11" x14ac:dyDescent="0.25">
      <c r="A19" s="11"/>
      <c r="B19" s="11"/>
      <c r="C19" s="30"/>
      <c r="D19" s="31"/>
      <c r="E19" s="5"/>
      <c r="F19" s="24"/>
    </row>
    <row r="20" spans="1:11" x14ac:dyDescent="0.25">
      <c r="A20" s="11" t="s">
        <v>6</v>
      </c>
      <c r="B20" s="77">
        <v>1</v>
      </c>
      <c r="C20" s="30">
        <v>74600</v>
      </c>
      <c r="D20" s="31">
        <f>'Template Copy'!$B$12/C20</f>
        <v>0.4767828418230563</v>
      </c>
      <c r="E20" s="5"/>
      <c r="F20" s="24">
        <v>35.729999999999997</v>
      </c>
      <c r="K20" s="5"/>
    </row>
    <row r="21" spans="1:11" x14ac:dyDescent="0.25">
      <c r="A21" s="11" t="s">
        <v>14</v>
      </c>
      <c r="B21" s="77">
        <v>2</v>
      </c>
      <c r="C21" s="30">
        <v>78100</v>
      </c>
      <c r="D21" s="31">
        <f>'Template Copy'!$B$12/C21</f>
        <v>0.45541613316261204</v>
      </c>
      <c r="E21" s="5"/>
      <c r="F21" s="24">
        <v>37.409999999999997</v>
      </c>
      <c r="K21" s="5"/>
    </row>
    <row r="22" spans="1:11" x14ac:dyDescent="0.25">
      <c r="A22" s="11"/>
      <c r="B22" s="77">
        <v>3</v>
      </c>
      <c r="C22" s="30">
        <v>82700</v>
      </c>
      <c r="D22" s="31">
        <f>'Template Copy'!$B$12/C22</f>
        <v>0.43008464328899637</v>
      </c>
      <c r="E22" s="5"/>
      <c r="F22" s="24">
        <v>39.61</v>
      </c>
      <c r="K22" s="5"/>
    </row>
    <row r="23" spans="1:11" x14ac:dyDescent="0.25">
      <c r="A23" s="11"/>
      <c r="B23" s="77">
        <v>4</v>
      </c>
      <c r="C23" s="30">
        <v>87600</v>
      </c>
      <c r="D23" s="31">
        <f>'Template Copy'!$B$12/C23</f>
        <v>0.40602739726027398</v>
      </c>
      <c r="E23" s="5"/>
      <c r="F23" s="24">
        <v>41.96</v>
      </c>
      <c r="K23" s="5"/>
    </row>
    <row r="24" spans="1:11" x14ac:dyDescent="0.25">
      <c r="A24" s="11"/>
      <c r="B24" s="77">
        <v>5</v>
      </c>
      <c r="C24" s="30">
        <v>94000</v>
      </c>
      <c r="D24" s="31">
        <f>'Template Copy'!$B$12/C24</f>
        <v>0.37838297872340426</v>
      </c>
      <c r="E24" s="5"/>
      <c r="F24" s="24">
        <v>45.019999999999996</v>
      </c>
      <c r="K24" s="5"/>
    </row>
    <row r="25" spans="1:11" x14ac:dyDescent="0.25">
      <c r="A25" s="11"/>
      <c r="B25" s="11"/>
      <c r="C25" s="30"/>
      <c r="D25" s="31"/>
      <c r="E25" s="5"/>
      <c r="F25" s="24"/>
    </row>
    <row r="26" spans="1:11" x14ac:dyDescent="0.25">
      <c r="A26" s="11" t="s">
        <v>14</v>
      </c>
      <c r="B26" s="77">
        <v>1</v>
      </c>
      <c r="C26" s="30">
        <v>87700</v>
      </c>
      <c r="D26" s="31">
        <f>'Template Copy'!$B$12/C26</f>
        <v>0.40556442417331812</v>
      </c>
      <c r="E26" s="5"/>
      <c r="F26" s="24">
        <v>42.01</v>
      </c>
      <c r="K26" s="5"/>
    </row>
    <row r="27" spans="1:11" x14ac:dyDescent="0.25">
      <c r="A27" s="11"/>
      <c r="B27" s="77">
        <v>2</v>
      </c>
      <c r="C27" s="30">
        <v>94100</v>
      </c>
      <c r="D27" s="31">
        <f>'Template Copy'!$B$12/C27</f>
        <v>0.37798087141338998</v>
      </c>
      <c r="E27" s="5"/>
      <c r="F27" s="24">
        <v>45.07</v>
      </c>
      <c r="K27" s="5"/>
    </row>
    <row r="28" spans="1:11" x14ac:dyDescent="0.25">
      <c r="A28" s="11"/>
      <c r="B28" s="77">
        <v>3</v>
      </c>
      <c r="C28" s="30">
        <v>101600</v>
      </c>
      <c r="D28" s="31">
        <f>'Template Copy'!$B$12/C28</f>
        <v>0.35007874015748031</v>
      </c>
      <c r="E28" s="5"/>
      <c r="F28" s="24">
        <v>48.66</v>
      </c>
      <c r="K28" s="5"/>
    </row>
    <row r="29" spans="1:11" x14ac:dyDescent="0.25">
      <c r="A29" s="11"/>
      <c r="B29" s="77">
        <v>4</v>
      </c>
      <c r="C29" s="30">
        <v>109900</v>
      </c>
      <c r="D29" s="31">
        <f>'Template Copy'!$B$12/C29</f>
        <v>0.32363967242948133</v>
      </c>
      <c r="E29" s="5"/>
      <c r="F29" s="24">
        <v>52.64</v>
      </c>
      <c r="K29" s="5"/>
    </row>
    <row r="30" spans="1:11" x14ac:dyDescent="0.25">
      <c r="A30" s="11"/>
      <c r="B30" s="77">
        <v>5</v>
      </c>
      <c r="C30" s="30">
        <v>118900</v>
      </c>
      <c r="D30" s="31">
        <f>'Template Copy'!$B$12/C30</f>
        <v>0.2991421362489487</v>
      </c>
      <c r="E30" s="5"/>
      <c r="F30" s="24">
        <v>56.949999999999996</v>
      </c>
      <c r="K30" s="5"/>
    </row>
    <row r="31" spans="1:11" x14ac:dyDescent="0.25">
      <c r="A31" s="11"/>
      <c r="B31" s="77">
        <v>6</v>
      </c>
      <c r="C31" s="30">
        <v>129100</v>
      </c>
      <c r="D31" s="31">
        <f>'Template Copy'!$B$12/C31</f>
        <v>0.27550735863671572</v>
      </c>
      <c r="E31" s="5"/>
      <c r="F31" s="24">
        <v>61.83</v>
      </c>
      <c r="K31" s="5"/>
    </row>
    <row r="32" spans="1:11" x14ac:dyDescent="0.25">
      <c r="A32" s="11"/>
      <c r="B32" s="77">
        <v>7</v>
      </c>
      <c r="C32" s="30">
        <v>140200</v>
      </c>
      <c r="D32" s="31">
        <f>'Template Copy'!$B$12/C32</f>
        <v>0.25369472182596292</v>
      </c>
      <c r="F32" s="24">
        <v>67.150000000000006</v>
      </c>
      <c r="K32" s="5"/>
    </row>
    <row r="33" spans="1:11" x14ac:dyDescent="0.25">
      <c r="A33" s="11"/>
      <c r="B33" s="77">
        <v>8</v>
      </c>
      <c r="C33" s="30">
        <v>151700</v>
      </c>
      <c r="D33" s="31">
        <f>'Template Copy'!$B$12/C33</f>
        <v>0.2344627554383652</v>
      </c>
      <c r="F33" s="24">
        <v>72.660000000000011</v>
      </c>
      <c r="K33" s="5"/>
    </row>
    <row r="34" spans="1:11" x14ac:dyDescent="0.25">
      <c r="A34" s="11"/>
      <c r="B34" s="77">
        <v>9</v>
      </c>
      <c r="C34" s="30">
        <v>164800</v>
      </c>
      <c r="D34" s="31">
        <f>'Template Copy'!$B$12/C34</f>
        <v>0.21582524271844661</v>
      </c>
      <c r="F34" s="24">
        <v>78.930000000000007</v>
      </c>
      <c r="K34" s="5"/>
    </row>
    <row r="35" spans="1:11" x14ac:dyDescent="0.25"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8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  <c r="D1" s="10"/>
    </row>
    <row r="2" spans="1:11" x14ac:dyDescent="0.25">
      <c r="A2" s="19" t="str">
        <f>'Template Copy'!A2</f>
        <v>Scales Effective 7/1/2019 - Threshold Effective 1/1/2020</v>
      </c>
      <c r="D2" s="10"/>
    </row>
    <row r="3" spans="1:11" x14ac:dyDescent="0.25">
      <c r="A3" t="str">
        <f>'Template Copy'!A3</f>
        <v>For employees subject to the earnings test, FLSA status should be Non-Exempt unless weekly earnings ≥ $684</v>
      </c>
      <c r="D3" s="10"/>
    </row>
    <row r="4" spans="1:11" x14ac:dyDescent="0.25">
      <c r="A4" t="str">
        <f>'Template Copy'!A4</f>
        <v>Annual Threshold Equivalent:  $35,568</v>
      </c>
      <c r="D4" s="10"/>
    </row>
    <row r="5" spans="1:11" x14ac:dyDescent="0.25">
      <c r="A5" t="str">
        <f>'Template Copy'!A9</f>
        <v>The table below shows the minimum percentage of effort at each step that will produce annual earnings  ≥ $35,568.</v>
      </c>
      <c r="C5" s="10"/>
      <c r="D5"/>
    </row>
    <row r="6" spans="1:11" x14ac:dyDescent="0.25">
      <c r="A6" s="11" t="s">
        <v>496</v>
      </c>
    </row>
    <row r="7" spans="1:11" x14ac:dyDescent="0.25">
      <c r="A7" s="11" t="s">
        <v>497</v>
      </c>
    </row>
    <row r="9" spans="1:11" x14ac:dyDescent="0.25">
      <c r="C9" s="22" t="str">
        <f>'Template Copy'!$B$27</f>
        <v>Salary Scale</v>
      </c>
      <c r="D9" s="22" t="str">
        <f>'Template Copy'!$C$27</f>
        <v>Minimum Part-Time</v>
      </c>
      <c r="E9" s="10"/>
    </row>
    <row r="10" spans="1:11" x14ac:dyDescent="0.25">
      <c r="C10" s="41">
        <f>'Template Copy'!$B$28</f>
        <v>43647</v>
      </c>
      <c r="D10" s="22" t="str">
        <f>'Template Copy'!$C$28</f>
        <v>% Effort</v>
      </c>
      <c r="E10" s="10"/>
      <c r="F10" s="22" t="str">
        <f>'Template Copy'!$E$28</f>
        <v>Non-Exempt</v>
      </c>
    </row>
    <row r="11" spans="1:11" x14ac:dyDescent="0.25">
      <c r="A11" s="11" t="s">
        <v>7</v>
      </c>
      <c r="B11" s="22" t="str">
        <f>'Template Copy'!$A$29</f>
        <v>Step</v>
      </c>
      <c r="C11" s="22" t="str">
        <f>'Template Copy'!$B$29</f>
        <v>Annual</v>
      </c>
      <c r="D11" s="22" t="str">
        <f>'Template Copy'!$C$29</f>
        <v xml:space="preserve"> ≥ $35,568/Yr.</v>
      </c>
      <c r="E11" s="10"/>
      <c r="F11" s="22" t="str">
        <f>'Template Copy'!$E$29</f>
        <v>Hourly Rate</v>
      </c>
    </row>
    <row r="12" spans="1:11" x14ac:dyDescent="0.25">
      <c r="B12" s="8"/>
      <c r="D12"/>
    </row>
    <row r="13" spans="1:11" x14ac:dyDescent="0.25">
      <c r="A13" s="11" t="s">
        <v>5</v>
      </c>
      <c r="B13" s="22">
        <v>1</v>
      </c>
      <c r="C13" s="30">
        <v>78300</v>
      </c>
      <c r="D13" s="31">
        <f>'Template Copy'!$B$12/C13</f>
        <v>0.45425287356321842</v>
      </c>
      <c r="E13" s="5"/>
      <c r="F13" s="24">
        <v>37.5</v>
      </c>
      <c r="K13" s="5"/>
    </row>
    <row r="14" spans="1:11" x14ac:dyDescent="0.25">
      <c r="A14" s="11" t="s">
        <v>14</v>
      </c>
      <c r="B14" s="22">
        <v>2</v>
      </c>
      <c r="C14" s="30">
        <v>82400</v>
      </c>
      <c r="D14" s="31">
        <f>'Template Copy'!$B$12/C14</f>
        <v>0.43165048543689322</v>
      </c>
      <c r="E14" s="5"/>
      <c r="F14" s="24">
        <v>39.47</v>
      </c>
      <c r="K14" s="5"/>
    </row>
    <row r="15" spans="1:11" x14ac:dyDescent="0.25">
      <c r="A15" s="11"/>
      <c r="B15" s="22">
        <v>3</v>
      </c>
      <c r="C15" s="30">
        <v>86800</v>
      </c>
      <c r="D15" s="31">
        <f>'Template Copy'!$B$12/C15</f>
        <v>0.40976958525345625</v>
      </c>
      <c r="E15" s="5"/>
      <c r="F15" s="24">
        <v>41.58</v>
      </c>
      <c r="K15" s="5"/>
    </row>
    <row r="16" spans="1:11" x14ac:dyDescent="0.25">
      <c r="A16" s="11"/>
      <c r="B16" s="22">
        <v>4</v>
      </c>
      <c r="C16" s="30">
        <v>90700</v>
      </c>
      <c r="D16" s="31">
        <f>'Template Copy'!$B$12/C16</f>
        <v>0.39214994487320837</v>
      </c>
      <c r="E16" s="5"/>
      <c r="F16" s="24">
        <v>43.44</v>
      </c>
      <c r="K16" s="5"/>
    </row>
    <row r="17" spans="1:11" x14ac:dyDescent="0.25">
      <c r="A17" s="11"/>
      <c r="B17" s="22">
        <v>5</v>
      </c>
      <c r="C17" s="30">
        <v>94900</v>
      </c>
      <c r="D17" s="31">
        <f>'Template Copy'!$B$12/C17</f>
        <v>0.37479452054794521</v>
      </c>
      <c r="E17" s="5"/>
      <c r="F17" s="24">
        <v>45.46</v>
      </c>
      <c r="K17" s="5"/>
    </row>
    <row r="18" spans="1:11" x14ac:dyDescent="0.25">
      <c r="A18" s="11"/>
      <c r="B18" s="22">
        <v>6</v>
      </c>
      <c r="C18" s="30">
        <v>98400</v>
      </c>
      <c r="D18" s="31">
        <f>'Template Copy'!$B$12/C18</f>
        <v>0.36146341463414633</v>
      </c>
      <c r="E18" s="5"/>
      <c r="F18" s="24">
        <v>47.129999999999995</v>
      </c>
      <c r="K18" s="5"/>
    </row>
    <row r="19" spans="1:11" x14ac:dyDescent="0.25">
      <c r="A19" s="11"/>
      <c r="B19" s="11"/>
      <c r="C19" s="30"/>
      <c r="D19" s="31"/>
      <c r="E19" s="5"/>
      <c r="F19" s="24"/>
    </row>
    <row r="20" spans="1:11" x14ac:dyDescent="0.25">
      <c r="A20" s="11" t="s">
        <v>6</v>
      </c>
      <c r="B20" s="22">
        <v>1</v>
      </c>
      <c r="C20" s="30">
        <v>95000</v>
      </c>
      <c r="D20" s="31">
        <f>'Template Copy'!$B$12/C20</f>
        <v>0.37440000000000001</v>
      </c>
      <c r="F20" s="24">
        <v>45.5</v>
      </c>
      <c r="K20" s="5"/>
    </row>
    <row r="21" spans="1:11" x14ac:dyDescent="0.25">
      <c r="A21" s="11" t="s">
        <v>14</v>
      </c>
      <c r="B21" s="22">
        <v>2</v>
      </c>
      <c r="C21" s="30">
        <v>98500</v>
      </c>
      <c r="D21" s="31">
        <f>'Template Copy'!$B$12/C21</f>
        <v>0.36109644670050761</v>
      </c>
      <c r="F21" s="24">
        <v>47.18</v>
      </c>
      <c r="K21" s="5"/>
    </row>
    <row r="22" spans="1:11" x14ac:dyDescent="0.25">
      <c r="A22" s="11"/>
      <c r="B22" s="22">
        <v>3</v>
      </c>
      <c r="C22" s="30">
        <v>102400</v>
      </c>
      <c r="D22" s="31">
        <f>'Template Copy'!$B$12/C22</f>
        <v>0.34734375000000001</v>
      </c>
      <c r="F22" s="24">
        <v>49.05</v>
      </c>
      <c r="K22" s="5"/>
    </row>
    <row r="23" spans="1:11" x14ac:dyDescent="0.25">
      <c r="A23" s="11"/>
      <c r="B23" s="22">
        <v>4</v>
      </c>
      <c r="C23" s="30">
        <v>105300</v>
      </c>
      <c r="D23" s="31">
        <f>'Template Copy'!$B$12/C23</f>
        <v>0.33777777777777779</v>
      </c>
      <c r="F23" s="24">
        <v>50.44</v>
      </c>
      <c r="K23" s="5"/>
    </row>
    <row r="24" spans="1:11" x14ac:dyDescent="0.25">
      <c r="A24" s="11"/>
      <c r="B24" s="22">
        <v>5</v>
      </c>
      <c r="C24" s="30">
        <v>108900</v>
      </c>
      <c r="D24" s="31">
        <f>'Template Copy'!$B$12/C24</f>
        <v>0.32661157024793386</v>
      </c>
      <c r="F24" s="24">
        <v>52.16</v>
      </c>
      <c r="K24" s="5"/>
    </row>
    <row r="25" spans="1:11" x14ac:dyDescent="0.25">
      <c r="A25" s="11"/>
      <c r="B25" s="11"/>
      <c r="C25" s="30"/>
      <c r="D25" s="31"/>
      <c r="F25" s="24"/>
    </row>
    <row r="26" spans="1:11" x14ac:dyDescent="0.25">
      <c r="A26" s="11" t="s">
        <v>14</v>
      </c>
      <c r="B26" s="22">
        <v>1</v>
      </c>
      <c r="C26" s="30">
        <v>105400</v>
      </c>
      <c r="D26" s="31">
        <f>'Template Copy'!$B$12/C26</f>
        <v>0.33745730550284631</v>
      </c>
      <c r="F26" s="24">
        <v>50.48</v>
      </c>
      <c r="K26" s="5"/>
    </row>
    <row r="27" spans="1:11" x14ac:dyDescent="0.25">
      <c r="A27" s="11"/>
      <c r="B27" s="22">
        <v>2</v>
      </c>
      <c r="C27" s="30">
        <v>109000</v>
      </c>
      <c r="D27" s="31">
        <f>'Template Copy'!$B$12/C27</f>
        <v>0.32631192660550457</v>
      </c>
      <c r="F27" s="24">
        <v>52.21</v>
      </c>
      <c r="K27" s="5"/>
    </row>
    <row r="28" spans="1:11" x14ac:dyDescent="0.25">
      <c r="A28" s="11"/>
      <c r="B28" s="22">
        <v>3</v>
      </c>
      <c r="C28" s="30">
        <v>115600</v>
      </c>
      <c r="D28" s="31">
        <f>'Template Copy'!$B$12/C28</f>
        <v>0.30768166089965399</v>
      </c>
      <c r="F28" s="24">
        <v>55.37</v>
      </c>
      <c r="K28" s="5"/>
    </row>
    <row r="29" spans="1:11" x14ac:dyDescent="0.25">
      <c r="A29" s="11"/>
      <c r="B29" s="22">
        <v>4</v>
      </c>
      <c r="C29" s="30">
        <v>124200</v>
      </c>
      <c r="D29" s="31">
        <f>'Template Copy'!$B$12/C29</f>
        <v>0.28637681159420292</v>
      </c>
      <c r="F29" s="24">
        <v>59.489999999999995</v>
      </c>
      <c r="K29" s="5"/>
    </row>
    <row r="30" spans="1:11" x14ac:dyDescent="0.25">
      <c r="A30" s="11"/>
      <c r="B30" s="22">
        <v>5</v>
      </c>
      <c r="C30" s="30">
        <v>133400</v>
      </c>
      <c r="D30" s="31">
        <f>'Template Copy'!$B$12/C30</f>
        <v>0.26662668665667166</v>
      </c>
      <c r="F30" s="24">
        <v>63.89</v>
      </c>
      <c r="K30" s="5"/>
    </row>
    <row r="31" spans="1:11" x14ac:dyDescent="0.25">
      <c r="A31" s="11"/>
      <c r="B31" s="22">
        <v>6</v>
      </c>
      <c r="C31" s="30">
        <v>143600</v>
      </c>
      <c r="D31" s="31">
        <f>'Template Copy'!$B$12/C31</f>
        <v>0.24768802228412257</v>
      </c>
      <c r="F31" s="24">
        <v>68.78</v>
      </c>
      <c r="K31" s="5"/>
    </row>
    <row r="32" spans="1:11" x14ac:dyDescent="0.25">
      <c r="A32" s="11"/>
      <c r="B32" s="22">
        <v>7</v>
      </c>
      <c r="C32" s="30">
        <v>153700</v>
      </c>
      <c r="D32" s="31">
        <f>'Template Copy'!$B$12/C32</f>
        <v>0.23141184124918673</v>
      </c>
      <c r="F32" s="24">
        <v>73.62</v>
      </c>
      <c r="K32" s="5"/>
    </row>
    <row r="33" spans="1:11" x14ac:dyDescent="0.25">
      <c r="A33" s="11"/>
      <c r="B33" s="22">
        <v>8</v>
      </c>
      <c r="C33" s="30">
        <v>164500</v>
      </c>
      <c r="D33" s="31">
        <f>'Template Copy'!$B$12/C33</f>
        <v>0.21621884498480243</v>
      </c>
      <c r="F33" s="24">
        <v>78.790000000000006</v>
      </c>
      <c r="K33" s="5"/>
    </row>
    <row r="34" spans="1:11" x14ac:dyDescent="0.25">
      <c r="A34" s="11"/>
      <c r="B34" s="22">
        <v>9</v>
      </c>
      <c r="C34" s="30">
        <v>178900</v>
      </c>
      <c r="D34" s="31">
        <f>'Template Copy'!$B$12/C34</f>
        <v>0.19881498043599777</v>
      </c>
      <c r="F34" s="24">
        <v>85.690000000000012</v>
      </c>
      <c r="K34" s="5"/>
    </row>
    <row r="35" spans="1:11" x14ac:dyDescent="0.25"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0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</row>
    <row r="2" spans="1:11" x14ac:dyDescent="0.25">
      <c r="A2" s="92" t="s">
        <v>543</v>
      </c>
    </row>
    <row r="3" spans="1:11" x14ac:dyDescent="0.25">
      <c r="A3" t="str">
        <f>'Template Copy'!A3</f>
        <v>For employees subject to the earnings test, FLSA status should be Non-Exempt unless weekly earnings ≥ $684</v>
      </c>
    </row>
    <row r="4" spans="1:11" x14ac:dyDescent="0.25">
      <c r="A4" t="str">
        <f>'Template Copy'!A4</f>
        <v>Annual Threshold Equivalent:  $35,568</v>
      </c>
    </row>
    <row r="5" spans="1:11" x14ac:dyDescent="0.25">
      <c r="A5" t="str">
        <f>'Template Copy'!A9</f>
        <v>The table below shows the minimum percentage of effort at each step that will produce annual earnings  ≥ $35,568.</v>
      </c>
      <c r="C5" s="10"/>
      <c r="D5"/>
    </row>
    <row r="6" spans="1:11" x14ac:dyDescent="0.25">
      <c r="A6" s="11" t="s">
        <v>498</v>
      </c>
    </row>
    <row r="7" spans="1:11" x14ac:dyDescent="0.25">
      <c r="A7" s="11" t="s">
        <v>499</v>
      </c>
    </row>
    <row r="9" spans="1:11" x14ac:dyDescent="0.25">
      <c r="C9" s="77" t="str">
        <f>'Template Copy'!$B$27</f>
        <v>Salary Scale</v>
      </c>
      <c r="D9" s="77" t="str">
        <f>'Template Copy'!$C$27</f>
        <v>Minimum Part-Time</v>
      </c>
      <c r="E9" s="10"/>
    </row>
    <row r="10" spans="1:11" x14ac:dyDescent="0.25">
      <c r="C10" s="93">
        <v>43831</v>
      </c>
      <c r="D10" s="77" t="str">
        <f>'Template Copy'!$C$28</f>
        <v>% Effort</v>
      </c>
      <c r="E10" s="10"/>
      <c r="F10" s="77" t="str">
        <f>'Template Copy'!$E$28</f>
        <v>Non-Exempt</v>
      </c>
    </row>
    <row r="11" spans="1:11" x14ac:dyDescent="0.25">
      <c r="A11" s="11" t="s">
        <v>7</v>
      </c>
      <c r="B11" s="77" t="str">
        <f>'Template Copy'!$A$29</f>
        <v>Step</v>
      </c>
      <c r="C11" s="77" t="str">
        <f>'Template Copy'!$B$29</f>
        <v>Annual</v>
      </c>
      <c r="D11" s="77" t="str">
        <f>'Template Copy'!$C$29</f>
        <v xml:space="preserve"> ≥ $35,568/Yr.</v>
      </c>
      <c r="E11" s="10"/>
      <c r="F11" s="77" t="str">
        <f>'Template Copy'!$E$29</f>
        <v>Hourly Rate</v>
      </c>
    </row>
    <row r="12" spans="1:11" x14ac:dyDescent="0.25">
      <c r="B12" s="10"/>
      <c r="D12"/>
    </row>
    <row r="13" spans="1:11" x14ac:dyDescent="0.25">
      <c r="A13" s="11" t="s">
        <v>5</v>
      </c>
      <c r="B13" s="77">
        <v>1</v>
      </c>
      <c r="C13" s="30">
        <v>79100</v>
      </c>
      <c r="D13" s="31">
        <f>'Template Copy'!$B$12/C13</f>
        <v>0.44965865992414666</v>
      </c>
      <c r="E13" s="5"/>
      <c r="F13" s="24">
        <v>37.89</v>
      </c>
      <c r="K13" s="5"/>
    </row>
    <row r="14" spans="1:11" x14ac:dyDescent="0.25">
      <c r="A14" s="11" t="s">
        <v>14</v>
      </c>
      <c r="B14" s="77">
        <v>2</v>
      </c>
      <c r="C14" s="30">
        <v>83200</v>
      </c>
      <c r="D14" s="31">
        <f>'Template Copy'!$B$12/C14</f>
        <v>0.42749999999999999</v>
      </c>
      <c r="E14" s="5"/>
      <c r="F14" s="24">
        <v>39.85</v>
      </c>
      <c r="K14" s="5"/>
    </row>
    <row r="15" spans="1:11" x14ac:dyDescent="0.25">
      <c r="A15" s="11"/>
      <c r="B15" s="77">
        <v>3</v>
      </c>
      <c r="C15" s="30">
        <v>87600</v>
      </c>
      <c r="D15" s="31">
        <f>'Template Copy'!$B$12/C15</f>
        <v>0.40602739726027398</v>
      </c>
      <c r="E15" s="5"/>
      <c r="F15" s="24">
        <v>41.96</v>
      </c>
      <c r="K15" s="5"/>
    </row>
    <row r="16" spans="1:11" x14ac:dyDescent="0.25">
      <c r="A16" s="11"/>
      <c r="B16" s="77">
        <v>4</v>
      </c>
      <c r="C16" s="30">
        <v>91600</v>
      </c>
      <c r="D16" s="31">
        <f>'Template Copy'!$B$12/C16</f>
        <v>0.38829694323144104</v>
      </c>
      <c r="E16" s="5"/>
      <c r="F16" s="24">
        <v>43.87</v>
      </c>
      <c r="K16" s="5"/>
    </row>
    <row r="17" spans="1:11" x14ac:dyDescent="0.25">
      <c r="A17" s="11"/>
      <c r="B17" s="77">
        <v>5</v>
      </c>
      <c r="C17" s="30">
        <v>95800</v>
      </c>
      <c r="D17" s="31">
        <f>'Template Copy'!$B$12/C17</f>
        <v>0.37127348643006264</v>
      </c>
      <c r="E17" s="5"/>
      <c r="F17" s="24">
        <v>45.89</v>
      </c>
      <c r="K17" s="5"/>
    </row>
    <row r="18" spans="1:11" x14ac:dyDescent="0.25">
      <c r="A18" s="11"/>
      <c r="B18" s="77">
        <v>6</v>
      </c>
      <c r="C18" s="30">
        <v>99400</v>
      </c>
      <c r="D18" s="31">
        <f>'Template Copy'!$B$12/C18</f>
        <v>0.35782696177062373</v>
      </c>
      <c r="E18" s="5"/>
      <c r="F18" s="24">
        <v>47.61</v>
      </c>
      <c r="K18" s="5"/>
    </row>
    <row r="19" spans="1:11" x14ac:dyDescent="0.25">
      <c r="A19" s="11"/>
      <c r="B19" s="11"/>
      <c r="C19" s="30"/>
      <c r="D19" s="31"/>
      <c r="E19" s="5"/>
      <c r="F19" s="24"/>
    </row>
    <row r="20" spans="1:11" x14ac:dyDescent="0.25">
      <c r="A20" s="11" t="s">
        <v>6</v>
      </c>
      <c r="B20" s="77">
        <v>1</v>
      </c>
      <c r="C20" s="30">
        <v>95900</v>
      </c>
      <c r="D20" s="31">
        <f>'Template Copy'!$B$12/C20</f>
        <v>0.37088633993743481</v>
      </c>
      <c r="F20" s="24">
        <v>45.93</v>
      </c>
      <c r="K20" s="5"/>
    </row>
    <row r="21" spans="1:11" x14ac:dyDescent="0.25">
      <c r="A21" s="11" t="s">
        <v>14</v>
      </c>
      <c r="B21" s="77">
        <v>2</v>
      </c>
      <c r="C21" s="30">
        <v>99500</v>
      </c>
      <c r="D21" s="31">
        <f>'Template Copy'!$B$12/C21</f>
        <v>0.35746733668341707</v>
      </c>
      <c r="F21" s="24">
        <v>47.66</v>
      </c>
      <c r="K21" s="5"/>
    </row>
    <row r="22" spans="1:11" x14ac:dyDescent="0.25">
      <c r="A22" s="11"/>
      <c r="B22" s="77">
        <v>3</v>
      </c>
      <c r="C22" s="30">
        <v>103400</v>
      </c>
      <c r="D22" s="31">
        <f>'Template Copy'!$B$12/C22</f>
        <v>0.34398452611218566</v>
      </c>
      <c r="F22" s="24">
        <v>49.53</v>
      </c>
      <c r="K22" s="5"/>
    </row>
    <row r="23" spans="1:11" x14ac:dyDescent="0.25">
      <c r="A23" s="11"/>
      <c r="B23" s="77">
        <v>4</v>
      </c>
      <c r="C23" s="30">
        <v>106300</v>
      </c>
      <c r="D23" s="31">
        <f>'Template Copy'!$B$12/C23</f>
        <v>0.33460018814675446</v>
      </c>
      <c r="F23" s="24">
        <v>50.91</v>
      </c>
      <c r="K23" s="5"/>
    </row>
    <row r="24" spans="1:11" x14ac:dyDescent="0.25">
      <c r="A24" s="11"/>
      <c r="B24" s="77">
        <v>5</v>
      </c>
      <c r="C24" s="30">
        <v>110000</v>
      </c>
      <c r="D24" s="31">
        <f>'Template Copy'!$B$12/C24</f>
        <v>0.32334545454545455</v>
      </c>
      <c r="F24" s="24">
        <v>52.69</v>
      </c>
      <c r="K24" s="5"/>
    </row>
    <row r="25" spans="1:11" x14ac:dyDescent="0.25">
      <c r="A25" s="11"/>
      <c r="B25" s="11"/>
      <c r="C25" s="30"/>
      <c r="D25" s="31"/>
      <c r="F25" s="24"/>
    </row>
    <row r="26" spans="1:11" x14ac:dyDescent="0.25">
      <c r="A26" s="11" t="s">
        <v>14</v>
      </c>
      <c r="B26" s="77">
        <v>1</v>
      </c>
      <c r="C26" s="30">
        <v>106400</v>
      </c>
      <c r="D26" s="31">
        <f>'Template Copy'!$B$12/C26</f>
        <v>0.3342857142857143</v>
      </c>
      <c r="F26" s="24">
        <v>50.96</v>
      </c>
      <c r="K26" s="5"/>
    </row>
    <row r="27" spans="1:11" x14ac:dyDescent="0.25">
      <c r="A27" s="11"/>
      <c r="B27" s="77">
        <v>2</v>
      </c>
      <c r="C27" s="30">
        <v>110100</v>
      </c>
      <c r="D27" s="31">
        <f>'Template Copy'!$B$12/C27</f>
        <v>0.32305177111716621</v>
      </c>
      <c r="F27" s="24">
        <v>52.73</v>
      </c>
      <c r="K27" s="5"/>
    </row>
    <row r="28" spans="1:11" x14ac:dyDescent="0.25">
      <c r="A28" s="11"/>
      <c r="B28" s="77">
        <v>3</v>
      </c>
      <c r="C28" s="30">
        <v>116700</v>
      </c>
      <c r="D28" s="31">
        <f>'Template Copy'!$B$12/C28</f>
        <v>0.30478149100257068</v>
      </c>
      <c r="F28" s="24">
        <v>55.9</v>
      </c>
      <c r="K28" s="5"/>
    </row>
    <row r="29" spans="1:11" x14ac:dyDescent="0.25">
      <c r="A29" s="11"/>
      <c r="B29" s="77">
        <v>4</v>
      </c>
      <c r="C29" s="30">
        <v>125400</v>
      </c>
      <c r="D29" s="31">
        <f>'Template Copy'!$B$12/C29</f>
        <v>0.28363636363636363</v>
      </c>
      <c r="F29" s="24">
        <v>60.059999999999995</v>
      </c>
      <c r="K29" s="5"/>
    </row>
    <row r="30" spans="1:11" x14ac:dyDescent="0.25">
      <c r="A30" s="11"/>
      <c r="B30" s="77">
        <v>5</v>
      </c>
      <c r="C30" s="30">
        <v>134700</v>
      </c>
      <c r="D30" s="31">
        <f>'Template Copy'!$B$12/C30</f>
        <v>0.26405345211581294</v>
      </c>
      <c r="F30" s="24">
        <v>64.52000000000001</v>
      </c>
      <c r="K30" s="5"/>
    </row>
    <row r="31" spans="1:11" x14ac:dyDescent="0.25">
      <c r="A31" s="11"/>
      <c r="B31" s="77">
        <v>6</v>
      </c>
      <c r="C31" s="30">
        <v>145000</v>
      </c>
      <c r="D31" s="31">
        <f>'Template Copy'!$B$12/C31</f>
        <v>0.24529655172413792</v>
      </c>
      <c r="F31" s="24">
        <v>69.45</v>
      </c>
      <c r="K31" s="5"/>
    </row>
    <row r="32" spans="1:11" x14ac:dyDescent="0.25">
      <c r="A32" s="11"/>
      <c r="B32" s="77">
        <v>7</v>
      </c>
      <c r="C32" s="30">
        <v>155200</v>
      </c>
      <c r="D32" s="31">
        <f>'Template Copy'!$B$12/C32</f>
        <v>0.22917525773195876</v>
      </c>
      <c r="F32" s="24">
        <v>74.33</v>
      </c>
      <c r="K32" s="5"/>
    </row>
    <row r="33" spans="1:11" x14ac:dyDescent="0.25">
      <c r="A33" s="11"/>
      <c r="B33" s="77">
        <v>8</v>
      </c>
      <c r="C33" s="30">
        <v>166100</v>
      </c>
      <c r="D33" s="31">
        <f>'Template Copy'!$B$12/C33</f>
        <v>0.21413606261288382</v>
      </c>
      <c r="F33" s="24">
        <v>79.550000000000011</v>
      </c>
      <c r="K33" s="5"/>
    </row>
    <row r="34" spans="1:11" x14ac:dyDescent="0.25">
      <c r="A34" s="11"/>
      <c r="B34" s="77">
        <v>9</v>
      </c>
      <c r="C34" s="30">
        <v>180600</v>
      </c>
      <c r="D34" s="31">
        <f>'Template Copy'!$B$12/C34</f>
        <v>0.1969435215946844</v>
      </c>
      <c r="F34" s="24">
        <v>86.5</v>
      </c>
      <c r="K34" s="5"/>
    </row>
    <row r="35" spans="1:11" x14ac:dyDescent="0.25"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42"/>
  <sheetViews>
    <sheetView zoomScale="125" zoomScaleNormal="125" zoomScalePageLayoutView="125" workbookViewId="0">
      <selection activeCell="A2" sqref="A2"/>
    </sheetView>
  </sheetViews>
  <sheetFormatPr defaultColWidth="11" defaultRowHeight="15.75" x14ac:dyDescent="0.25"/>
  <cols>
    <col min="1" max="1" width="19.625" customWidth="1"/>
    <col min="2" max="2" width="9.875" customWidth="1"/>
    <col min="3" max="3" width="17" customWidth="1"/>
    <col min="4" max="4" width="17.125" style="8" customWidth="1"/>
  </cols>
  <sheetData>
    <row r="1" spans="1:9" x14ac:dyDescent="0.25">
      <c r="A1" s="11" t="s">
        <v>398</v>
      </c>
    </row>
    <row r="2" spans="1:9" x14ac:dyDescent="0.25">
      <c r="A2" s="19" t="s">
        <v>501</v>
      </c>
      <c r="D2" s="10"/>
    </row>
    <row r="3" spans="1:9" x14ac:dyDescent="0.25">
      <c r="A3" t="s">
        <v>399</v>
      </c>
    </row>
    <row r="4" spans="1:9" x14ac:dyDescent="0.25">
      <c r="A4" t="s">
        <v>400</v>
      </c>
    </row>
    <row r="5" spans="1:9" x14ac:dyDescent="0.25">
      <c r="A5" t="s">
        <v>401</v>
      </c>
      <c r="D5" s="10"/>
    </row>
    <row r="6" spans="1:9" x14ac:dyDescent="0.25">
      <c r="A6" s="12" t="s">
        <v>21</v>
      </c>
      <c r="D6" s="10"/>
    </row>
    <row r="7" spans="1:9" x14ac:dyDescent="0.25">
      <c r="A7" s="13" t="s">
        <v>24</v>
      </c>
    </row>
    <row r="8" spans="1:9" x14ac:dyDescent="0.25">
      <c r="A8" t="s">
        <v>403</v>
      </c>
      <c r="I8" t="s">
        <v>22</v>
      </c>
    </row>
    <row r="9" spans="1:9" x14ac:dyDescent="0.25">
      <c r="A9" t="s">
        <v>402</v>
      </c>
      <c r="D9" s="10"/>
      <c r="I9" t="s">
        <v>23</v>
      </c>
    </row>
    <row r="10" spans="1:9" x14ac:dyDescent="0.25">
      <c r="D10" s="10"/>
    </row>
    <row r="11" spans="1:9" x14ac:dyDescent="0.25">
      <c r="A11" t="s">
        <v>360</v>
      </c>
      <c r="B11">
        <v>684</v>
      </c>
      <c r="D11" s="10"/>
    </row>
    <row r="12" spans="1:9" x14ac:dyDescent="0.25">
      <c r="A12" t="s">
        <v>361</v>
      </c>
      <c r="B12" s="9">
        <v>35568</v>
      </c>
    </row>
    <row r="13" spans="1:9" x14ac:dyDescent="0.25">
      <c r="A13" t="s">
        <v>362</v>
      </c>
      <c r="B13">
        <f>ROUNDUP(B12/12,0)</f>
        <v>2964</v>
      </c>
    </row>
    <row r="14" spans="1:9" x14ac:dyDescent="0.25">
      <c r="A14" t="s">
        <v>363</v>
      </c>
      <c r="B14">
        <f>ROUNDUP(B12/9,0)</f>
        <v>3952</v>
      </c>
      <c r="D14" s="10"/>
    </row>
    <row r="15" spans="1:9" x14ac:dyDescent="0.25">
      <c r="C15" s="7">
        <v>43647</v>
      </c>
      <c r="D15" s="8" t="s">
        <v>3</v>
      </c>
    </row>
    <row r="16" spans="1:9" x14ac:dyDescent="0.25">
      <c r="C16" s="8" t="s">
        <v>1</v>
      </c>
      <c r="D16" s="8" t="s">
        <v>2</v>
      </c>
    </row>
    <row r="17" spans="1:6" x14ac:dyDescent="0.25">
      <c r="B17" s="8"/>
      <c r="C17" s="8" t="s">
        <v>0</v>
      </c>
      <c r="D17" s="8" t="s">
        <v>404</v>
      </c>
    </row>
    <row r="18" spans="1:6" x14ac:dyDescent="0.25">
      <c r="B18" s="8"/>
      <c r="D18"/>
    </row>
    <row r="19" spans="1:6" x14ac:dyDescent="0.25">
      <c r="B19" s="8"/>
      <c r="C19" s="2"/>
      <c r="D19" s="3"/>
      <c r="E19" s="5"/>
      <c r="F19" s="6"/>
    </row>
    <row r="20" spans="1:6" x14ac:dyDescent="0.25">
      <c r="B20" s="8"/>
      <c r="C20" s="2"/>
      <c r="D20" s="3"/>
      <c r="E20" s="5"/>
    </row>
    <row r="21" spans="1:6" x14ac:dyDescent="0.25">
      <c r="B21" s="8"/>
      <c r="C21" s="2"/>
      <c r="D21" s="3"/>
      <c r="E21" s="5"/>
    </row>
    <row r="22" spans="1:6" x14ac:dyDescent="0.25">
      <c r="A22" t="s">
        <v>15</v>
      </c>
      <c r="C22" s="2"/>
      <c r="D22" s="3"/>
      <c r="E22" s="5"/>
    </row>
    <row r="23" spans="1:6" x14ac:dyDescent="0.25">
      <c r="A23" s="9">
        <v>100000</v>
      </c>
      <c r="B23" s="6">
        <f>$B$12/A23</f>
        <v>0.35568</v>
      </c>
      <c r="C23" s="2" t="s">
        <v>358</v>
      </c>
      <c r="D23" s="3"/>
      <c r="E23" s="5"/>
    </row>
    <row r="24" spans="1:6" x14ac:dyDescent="0.25">
      <c r="A24" s="9">
        <v>100000</v>
      </c>
      <c r="B24" s="6">
        <f>ROUNDUP($B$13/A24*9,4)</f>
        <v>0.26679999999999998</v>
      </c>
      <c r="C24" s="2" t="s">
        <v>359</v>
      </c>
      <c r="D24" s="3"/>
      <c r="E24" s="5"/>
    </row>
    <row r="25" spans="1:6" x14ac:dyDescent="0.25">
      <c r="C25" s="2"/>
      <c r="D25" s="3"/>
      <c r="E25" s="5"/>
    </row>
    <row r="26" spans="1:6" x14ac:dyDescent="0.25">
      <c r="A26" t="s">
        <v>350</v>
      </c>
      <c r="B26" s="8"/>
      <c r="C26" s="2"/>
      <c r="D26" s="3"/>
    </row>
    <row r="27" spans="1:6" x14ac:dyDescent="0.25">
      <c r="B27" s="22" t="s">
        <v>367</v>
      </c>
      <c r="C27" s="22" t="s">
        <v>366</v>
      </c>
      <c r="D27" s="10"/>
    </row>
    <row r="28" spans="1:6" x14ac:dyDescent="0.25">
      <c r="B28" s="16">
        <v>43647</v>
      </c>
      <c r="C28" s="22" t="s">
        <v>2</v>
      </c>
      <c r="D28" s="10"/>
      <c r="E28" s="22" t="s">
        <v>347</v>
      </c>
    </row>
    <row r="29" spans="1:6" x14ac:dyDescent="0.25">
      <c r="A29" s="22" t="s">
        <v>4</v>
      </c>
      <c r="B29" s="22" t="s">
        <v>1</v>
      </c>
      <c r="C29" s="22" t="s">
        <v>405</v>
      </c>
      <c r="D29" s="10"/>
      <c r="E29" s="22" t="s">
        <v>346</v>
      </c>
    </row>
    <row r="30" spans="1:6" x14ac:dyDescent="0.25">
      <c r="B30" s="8"/>
      <c r="C30" s="2"/>
      <c r="D30" s="3"/>
    </row>
    <row r="31" spans="1:6" x14ac:dyDescent="0.25">
      <c r="A31" t="s">
        <v>351</v>
      </c>
      <c r="C31" s="2"/>
      <c r="D31" s="3"/>
    </row>
    <row r="32" spans="1:6" x14ac:dyDescent="0.25">
      <c r="B32" s="8"/>
      <c r="C32" s="2"/>
      <c r="D32" s="3"/>
    </row>
    <row r="33" spans="1:7" x14ac:dyDescent="0.25">
      <c r="B33" s="22" t="s">
        <v>367</v>
      </c>
      <c r="C33" s="21"/>
      <c r="D33" s="21"/>
      <c r="E33" s="22" t="s">
        <v>366</v>
      </c>
      <c r="F33" s="10"/>
    </row>
    <row r="34" spans="1:7" x14ac:dyDescent="0.25">
      <c r="B34" s="16">
        <v>43647</v>
      </c>
      <c r="C34" s="17" t="s">
        <v>32</v>
      </c>
      <c r="D34" s="18" t="s">
        <v>20</v>
      </c>
      <c r="E34" s="22" t="s">
        <v>2</v>
      </c>
      <c r="F34" s="10"/>
      <c r="G34" s="22" t="s">
        <v>347</v>
      </c>
    </row>
    <row r="35" spans="1:7" x14ac:dyDescent="0.25">
      <c r="A35" s="22" t="s">
        <v>4</v>
      </c>
      <c r="B35" s="22" t="s">
        <v>1</v>
      </c>
      <c r="C35" s="22" t="s">
        <v>19</v>
      </c>
      <c r="D35" s="22" t="s">
        <v>19</v>
      </c>
      <c r="E35" s="22" t="s">
        <v>406</v>
      </c>
      <c r="F35" s="10"/>
      <c r="G35" s="22" t="s">
        <v>346</v>
      </c>
    </row>
    <row r="36" spans="1:7" x14ac:dyDescent="0.25">
      <c r="B36" s="8"/>
      <c r="C36" s="2"/>
      <c r="D36" s="3"/>
    </row>
    <row r="37" spans="1:7" x14ac:dyDescent="0.25">
      <c r="B37" s="8"/>
      <c r="C37" s="2"/>
      <c r="D37" s="3"/>
    </row>
    <row r="38" spans="1:7" x14ac:dyDescent="0.25">
      <c r="B38" s="8"/>
      <c r="C38" s="2"/>
      <c r="D38" s="3"/>
    </row>
    <row r="39" spans="1:7" x14ac:dyDescent="0.25">
      <c r="B39" s="8"/>
      <c r="C39" s="2"/>
      <c r="D39" s="3"/>
    </row>
    <row r="40" spans="1:7" x14ac:dyDescent="0.25">
      <c r="A40" t="s">
        <v>500</v>
      </c>
      <c r="B40" s="8"/>
      <c r="C40" s="2"/>
      <c r="D40" s="3"/>
    </row>
    <row r="41" spans="1:7" x14ac:dyDescent="0.25">
      <c r="D41" s="3"/>
    </row>
    <row r="42" spans="1:7" x14ac:dyDescent="0.25">
      <c r="A42" s="57" t="s">
        <v>394</v>
      </c>
    </row>
  </sheetData>
  <hyperlinks>
    <hyperlink ref="A42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0" bestFit="1" customWidth="1"/>
    <col min="5" max="5" width="5.625" customWidth="1"/>
    <col min="6" max="6" width="11.625" customWidth="1"/>
  </cols>
  <sheetData>
    <row r="1" spans="1:7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7" x14ac:dyDescent="0.25">
      <c r="A2" s="92" t="s">
        <v>543</v>
      </c>
      <c r="D2"/>
      <c r="E2" s="10"/>
    </row>
    <row r="3" spans="1:7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7" x14ac:dyDescent="0.25">
      <c r="A4" t="str">
        <f>'Template Copy'!A4</f>
        <v>Annual Threshold Equivalent:  $35,568</v>
      </c>
      <c r="D4"/>
      <c r="E4" s="10"/>
    </row>
    <row r="5" spans="1:7" x14ac:dyDescent="0.25">
      <c r="A5" t="str">
        <f>'Template Copy'!A9</f>
        <v>The table below shows the minimum percentage of effort at each step that will produce annual earnings  ≥ $35,568.</v>
      </c>
    </row>
    <row r="6" spans="1:7" x14ac:dyDescent="0.25">
      <c r="A6" s="11" t="s">
        <v>479</v>
      </c>
    </row>
    <row r="7" spans="1:7" x14ac:dyDescent="0.25">
      <c r="A7" s="11" t="s">
        <v>480</v>
      </c>
    </row>
    <row r="9" spans="1:7" x14ac:dyDescent="0.25">
      <c r="A9" s="11"/>
      <c r="C9" s="77" t="str">
        <f>'Template Copy'!$B$27</f>
        <v>Salary Scale</v>
      </c>
      <c r="D9" s="77" t="str">
        <f>'Template Copy'!$C$27</f>
        <v>Minimum Part-Time</v>
      </c>
      <c r="E9" s="10"/>
    </row>
    <row r="10" spans="1:7" x14ac:dyDescent="0.25">
      <c r="A10" s="11"/>
      <c r="C10" s="93">
        <v>43831</v>
      </c>
      <c r="D10" s="77" t="str">
        <f>'Template Copy'!$C$28</f>
        <v>% Effort</v>
      </c>
      <c r="E10" s="10"/>
      <c r="F10" s="77" t="str">
        <f>'Template Copy'!$E$28</f>
        <v>Non-Exempt</v>
      </c>
    </row>
    <row r="11" spans="1:7" x14ac:dyDescent="0.25">
      <c r="A11" s="11" t="s">
        <v>7</v>
      </c>
      <c r="B11" s="77" t="str">
        <f>'Template Copy'!$A$29</f>
        <v>Step</v>
      </c>
      <c r="C11" s="77" t="str">
        <f>'Template Copy'!$B$29</f>
        <v>Annual</v>
      </c>
      <c r="D11" s="77" t="str">
        <f>'Template Copy'!$C$29</f>
        <v xml:space="preserve"> ≥ $35,568/Yr.</v>
      </c>
      <c r="E11" s="10"/>
      <c r="F11" s="77" t="str">
        <f>'Template Copy'!$E$29</f>
        <v>Hourly Rate</v>
      </c>
    </row>
    <row r="12" spans="1:7" x14ac:dyDescent="0.25">
      <c r="A12" s="11"/>
      <c r="B12" s="10"/>
      <c r="D12"/>
    </row>
    <row r="13" spans="1:7" x14ac:dyDescent="0.25">
      <c r="A13" s="11" t="s">
        <v>5</v>
      </c>
      <c r="B13" s="10">
        <v>1</v>
      </c>
      <c r="C13" s="30">
        <v>76100</v>
      </c>
      <c r="D13" s="31">
        <f>'Template Copy'!$B$12/C13</f>
        <v>0.46738501971090668</v>
      </c>
      <c r="F13" s="4">
        <v>36.449999999999996</v>
      </c>
      <c r="G13" s="6"/>
    </row>
    <row r="14" spans="1:7" x14ac:dyDescent="0.25">
      <c r="A14" s="11" t="s">
        <v>8</v>
      </c>
      <c r="B14" s="10">
        <v>2</v>
      </c>
      <c r="C14" s="30">
        <v>80800</v>
      </c>
      <c r="D14" s="31">
        <f>'Template Copy'!$B$12/C14</f>
        <v>0.4401980198019802</v>
      </c>
      <c r="F14" s="4">
        <v>38.699999999999996</v>
      </c>
      <c r="G14" s="6"/>
    </row>
    <row r="15" spans="1:7" x14ac:dyDescent="0.25">
      <c r="A15" s="11"/>
      <c r="B15" s="10">
        <v>3</v>
      </c>
      <c r="C15" s="30">
        <v>85100</v>
      </c>
      <c r="D15" s="31">
        <f>'Template Copy'!$B$12/C15</f>
        <v>0.41795534665099882</v>
      </c>
      <c r="F15" s="4">
        <v>40.76</v>
      </c>
      <c r="G15" s="6"/>
    </row>
    <row r="16" spans="1:7" x14ac:dyDescent="0.25">
      <c r="A16" s="11"/>
      <c r="B16" s="10">
        <v>4</v>
      </c>
      <c r="C16" s="30">
        <v>90000</v>
      </c>
      <c r="D16" s="31">
        <f>'Template Copy'!$B$12/C16</f>
        <v>0.3952</v>
      </c>
      <c r="F16" s="4">
        <v>43.11</v>
      </c>
      <c r="G16" s="6"/>
    </row>
    <row r="17" spans="1:7" x14ac:dyDescent="0.25">
      <c r="A17" s="11"/>
      <c r="B17" s="10">
        <v>5</v>
      </c>
      <c r="C17" s="30">
        <v>94600</v>
      </c>
      <c r="D17" s="31">
        <f>'Template Copy'!$B$12/C17</f>
        <v>0.37598308668076108</v>
      </c>
      <c r="F17" s="4">
        <v>45.309999999999995</v>
      </c>
      <c r="G17" s="6"/>
    </row>
    <row r="18" spans="1:7" x14ac:dyDescent="0.25">
      <c r="A18" s="11"/>
      <c r="B18" s="10">
        <v>6</v>
      </c>
      <c r="C18" s="30">
        <v>99600</v>
      </c>
      <c r="D18" s="31">
        <f>'Template Copy'!$B$12/C18</f>
        <v>0.35710843373493978</v>
      </c>
      <c r="F18" s="4">
        <v>47.71</v>
      </c>
      <c r="G18" s="6"/>
    </row>
    <row r="19" spans="1:7" x14ac:dyDescent="0.25">
      <c r="A19" s="11"/>
      <c r="C19" s="30"/>
      <c r="D19" s="31"/>
      <c r="F19" s="4"/>
      <c r="G19" s="6"/>
    </row>
    <row r="20" spans="1:7" x14ac:dyDescent="0.25">
      <c r="A20" s="11" t="s">
        <v>6</v>
      </c>
      <c r="B20" s="10">
        <v>1</v>
      </c>
      <c r="C20" s="30">
        <v>94700</v>
      </c>
      <c r="D20" s="31">
        <f>'Template Copy'!$B$12/C20</f>
        <v>0.3755860612460401</v>
      </c>
      <c r="F20" s="4">
        <v>45.36</v>
      </c>
      <c r="G20" s="6"/>
    </row>
    <row r="21" spans="1:7" x14ac:dyDescent="0.25">
      <c r="A21" s="11" t="s">
        <v>8</v>
      </c>
      <c r="B21" s="10">
        <v>2</v>
      </c>
      <c r="C21" s="30">
        <v>99700</v>
      </c>
      <c r="D21" s="31">
        <f>'Template Copy'!$B$12/C21</f>
        <v>0.35675025075225675</v>
      </c>
      <c r="F21" s="4">
        <v>47.75</v>
      </c>
      <c r="G21" s="6"/>
    </row>
    <row r="22" spans="1:7" x14ac:dyDescent="0.25">
      <c r="A22" s="11"/>
      <c r="B22" s="10">
        <v>3</v>
      </c>
      <c r="C22" s="30">
        <v>104900</v>
      </c>
      <c r="D22" s="31">
        <f>'Template Copy'!$B$12/C22</f>
        <v>0.3390657769304099</v>
      </c>
      <c r="F22" s="4">
        <v>50.239999999999995</v>
      </c>
      <c r="G22" s="6"/>
    </row>
    <row r="23" spans="1:7" x14ac:dyDescent="0.25">
      <c r="A23" s="11"/>
      <c r="B23" s="10">
        <v>4</v>
      </c>
      <c r="C23" s="30">
        <v>111100</v>
      </c>
      <c r="D23" s="31">
        <f>'Template Copy'!$B$12/C23</f>
        <v>0.32014401440144014</v>
      </c>
      <c r="F23" s="4">
        <v>53.21</v>
      </c>
      <c r="G23" s="6"/>
    </row>
    <row r="24" spans="1:7" x14ac:dyDescent="0.25">
      <c r="A24" s="11"/>
      <c r="B24" s="10">
        <v>5</v>
      </c>
      <c r="C24" s="30">
        <v>119700</v>
      </c>
      <c r="D24" s="31">
        <f>'Template Copy'!$B$12/C24</f>
        <v>0.29714285714285715</v>
      </c>
      <c r="F24" s="4">
        <v>57.33</v>
      </c>
      <c r="G24" s="6"/>
    </row>
    <row r="25" spans="1:7" x14ac:dyDescent="0.25">
      <c r="A25" s="11"/>
      <c r="C25" s="30"/>
      <c r="D25" s="31"/>
      <c r="F25" s="4"/>
      <c r="G25" s="6"/>
    </row>
    <row r="26" spans="1:7" x14ac:dyDescent="0.25">
      <c r="A26" s="11" t="s">
        <v>8</v>
      </c>
      <c r="B26" s="10">
        <v>1</v>
      </c>
      <c r="C26" s="30">
        <v>111200</v>
      </c>
      <c r="D26" s="31">
        <f>'Template Copy'!$B$12/C26</f>
        <v>0.31985611510791367</v>
      </c>
      <c r="F26" s="4">
        <v>53.26</v>
      </c>
      <c r="G26" s="6"/>
    </row>
    <row r="27" spans="1:7" x14ac:dyDescent="0.25">
      <c r="A27" s="11"/>
      <c r="B27" s="10">
        <v>2</v>
      </c>
      <c r="C27" s="30">
        <v>119800</v>
      </c>
      <c r="D27" s="31">
        <f>'Template Copy'!$B$12/C27</f>
        <v>0.29689482470784639</v>
      </c>
      <c r="F27" s="4">
        <v>57.379999999999995</v>
      </c>
      <c r="G27" s="6"/>
    </row>
    <row r="28" spans="1:7" x14ac:dyDescent="0.25">
      <c r="A28" s="11"/>
      <c r="B28" s="10">
        <v>3</v>
      </c>
      <c r="C28" s="30">
        <v>128900</v>
      </c>
      <c r="D28" s="31">
        <f>'Template Copy'!$B$12/C28</f>
        <v>0.27593483320403411</v>
      </c>
      <c r="F28" s="4">
        <v>61.739999999999995</v>
      </c>
      <c r="G28" s="6"/>
    </row>
    <row r="29" spans="1:7" x14ac:dyDescent="0.25">
      <c r="A29" s="11"/>
      <c r="B29" s="10">
        <v>4</v>
      </c>
      <c r="C29" s="30">
        <v>138400</v>
      </c>
      <c r="D29" s="31">
        <f>'Template Copy'!$B$12/C29</f>
        <v>0.2569942196531792</v>
      </c>
      <c r="F29" s="4">
        <v>66.290000000000006</v>
      </c>
      <c r="G29" s="6"/>
    </row>
    <row r="30" spans="1:7" x14ac:dyDescent="0.25">
      <c r="A30" s="11"/>
      <c r="B30" s="10">
        <v>5</v>
      </c>
      <c r="C30" s="30">
        <v>148600</v>
      </c>
      <c r="D30" s="31">
        <f>'Template Copy'!$B$12/C30</f>
        <v>0.23935397039030956</v>
      </c>
      <c r="F30" s="4">
        <v>71.17</v>
      </c>
      <c r="G30" s="6"/>
    </row>
    <row r="31" spans="1:7" x14ac:dyDescent="0.25">
      <c r="A31" s="11"/>
      <c r="B31" s="10">
        <v>6</v>
      </c>
      <c r="C31" s="30">
        <v>160200</v>
      </c>
      <c r="D31" s="31">
        <f>'Template Copy'!$B$12/C31</f>
        <v>0.22202247191011237</v>
      </c>
      <c r="F31" s="4">
        <v>76.73</v>
      </c>
      <c r="G31" s="6"/>
    </row>
    <row r="32" spans="1:7" x14ac:dyDescent="0.25">
      <c r="A32" s="11"/>
      <c r="B32" s="10">
        <v>7</v>
      </c>
      <c r="C32" s="30">
        <v>172900</v>
      </c>
      <c r="D32" s="31">
        <f>'Template Copy'!$B$12/C32</f>
        <v>0.20571428571428571</v>
      </c>
      <c r="F32" s="4">
        <v>82.81</v>
      </c>
      <c r="G32" s="6"/>
    </row>
    <row r="33" spans="1:7" x14ac:dyDescent="0.25">
      <c r="A33" s="11"/>
      <c r="B33" s="10">
        <v>8</v>
      </c>
      <c r="C33" s="30">
        <v>187100</v>
      </c>
      <c r="D33" s="31">
        <f>'Template Copy'!$B$12/C33</f>
        <v>0.19010154997327633</v>
      </c>
      <c r="F33" s="4">
        <v>89.61</v>
      </c>
      <c r="G33" s="6"/>
    </row>
    <row r="34" spans="1:7" x14ac:dyDescent="0.25">
      <c r="A34" s="11"/>
      <c r="B34" s="10">
        <v>9</v>
      </c>
      <c r="C34" s="30">
        <v>202900</v>
      </c>
      <c r="D34" s="31">
        <f>'Template Copy'!$B$12/C34</f>
        <v>0.17529817644159684</v>
      </c>
      <c r="F34" s="4">
        <v>97.18</v>
      </c>
      <c r="G34" s="6"/>
    </row>
    <row r="35" spans="1:7" x14ac:dyDescent="0.25">
      <c r="A35" s="11"/>
      <c r="D35" s="3"/>
    </row>
    <row r="36" spans="1:7" x14ac:dyDescent="0.25">
      <c r="A36" t="str">
        <f>'Template Copy'!$A$40</f>
        <v>Updated 11/1/2019</v>
      </c>
    </row>
    <row r="38" spans="1:7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1" x14ac:dyDescent="0.25">
      <c r="A2" s="19" t="str">
        <f>'Template Copy'!A2</f>
        <v>Scales Effective 7/1/2019 - Threshold Effective 1/1/2020</v>
      </c>
      <c r="D2"/>
      <c r="E2" s="10"/>
    </row>
    <row r="3" spans="1:11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1" x14ac:dyDescent="0.25">
      <c r="A4" t="str">
        <f>'Template Copy'!A4</f>
        <v>Annual Threshold Equivalent:  $35,568</v>
      </c>
      <c r="D4"/>
      <c r="E4" s="10"/>
    </row>
    <row r="5" spans="1:11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1" x14ac:dyDescent="0.25">
      <c r="A6" s="11" t="s">
        <v>481</v>
      </c>
    </row>
    <row r="7" spans="1:11" x14ac:dyDescent="0.25">
      <c r="A7" s="11" t="s">
        <v>482</v>
      </c>
    </row>
    <row r="9" spans="1:11" x14ac:dyDescent="0.25">
      <c r="A9" s="11"/>
      <c r="C9" s="22" t="str">
        <f>'Template Copy'!$B$27</f>
        <v>Salary Scale</v>
      </c>
      <c r="D9" s="22" t="str">
        <f>'Template Copy'!$C$27</f>
        <v>Minimum Part-Time</v>
      </c>
      <c r="E9" s="10"/>
    </row>
    <row r="10" spans="1:11" x14ac:dyDescent="0.25">
      <c r="A10" s="11"/>
      <c r="C10" s="41">
        <f>'Template Copy'!$B$28</f>
        <v>43647</v>
      </c>
      <c r="D10" s="22" t="str">
        <f>'Template Copy'!$C$28</f>
        <v>% Effort</v>
      </c>
      <c r="E10" s="10"/>
      <c r="F10" s="22" t="str">
        <f>'Template Copy'!$E$28</f>
        <v>Non-Exempt</v>
      </c>
    </row>
    <row r="11" spans="1:11" x14ac:dyDescent="0.25">
      <c r="A11" s="11" t="s">
        <v>7</v>
      </c>
      <c r="B11" s="22" t="str">
        <f>'Template Copy'!$A$29</f>
        <v>Step</v>
      </c>
      <c r="C11" s="22" t="str">
        <f>'Template Copy'!$B$29</f>
        <v>Annual</v>
      </c>
      <c r="D11" s="22" t="str">
        <f>'Template Copy'!$C$29</f>
        <v xml:space="preserve"> ≥ $35,568/Yr.</v>
      </c>
      <c r="E11" s="10"/>
      <c r="F11" s="22" t="str">
        <f>'Template Copy'!$E$29</f>
        <v>Hourly Rate</v>
      </c>
    </row>
    <row r="12" spans="1:11" x14ac:dyDescent="0.25">
      <c r="A12" s="11"/>
      <c r="B12" s="10"/>
      <c r="D12"/>
    </row>
    <row r="13" spans="1:11" x14ac:dyDescent="0.25">
      <c r="A13" s="11" t="s">
        <v>5</v>
      </c>
      <c r="B13" s="10">
        <v>1</v>
      </c>
      <c r="C13" s="30">
        <v>99900</v>
      </c>
      <c r="D13" s="31">
        <f>'Template Copy'!$B$12/C13</f>
        <v>0.35603603603603606</v>
      </c>
      <c r="E13" s="24"/>
      <c r="F13" s="24">
        <v>47.85</v>
      </c>
      <c r="K13" s="5"/>
    </row>
    <row r="14" spans="1:11" x14ac:dyDescent="0.25">
      <c r="A14" s="11" t="s">
        <v>8</v>
      </c>
      <c r="B14" s="10">
        <v>2</v>
      </c>
      <c r="C14" s="30">
        <v>105000</v>
      </c>
      <c r="D14" s="31">
        <f>'Template Copy'!$B$12/C14</f>
        <v>0.33874285714285712</v>
      </c>
      <c r="E14" s="24"/>
      <c r="F14" s="24">
        <v>50.29</v>
      </c>
      <c r="K14" s="5"/>
    </row>
    <row r="15" spans="1:11" x14ac:dyDescent="0.25">
      <c r="A15" s="11"/>
      <c r="B15" s="10">
        <v>3</v>
      </c>
      <c r="C15" s="30">
        <v>110200</v>
      </c>
      <c r="D15" s="31">
        <f>'Template Copy'!$B$12/C15</f>
        <v>0.32275862068965516</v>
      </c>
      <c r="E15" s="24"/>
      <c r="F15" s="24">
        <v>52.78</v>
      </c>
      <c r="K15" s="5"/>
    </row>
    <row r="16" spans="1:11" x14ac:dyDescent="0.25">
      <c r="A16" s="11"/>
      <c r="B16" s="10">
        <v>4</v>
      </c>
      <c r="C16" s="30">
        <v>116000</v>
      </c>
      <c r="D16" s="31">
        <f>'Template Copy'!$B$12/C16</f>
        <v>0.30662068965517242</v>
      </c>
      <c r="E16" s="24"/>
      <c r="F16" s="24">
        <v>55.559999999999995</v>
      </c>
      <c r="K16" s="5"/>
    </row>
    <row r="17" spans="1:11" x14ac:dyDescent="0.25">
      <c r="A17" s="11"/>
      <c r="B17" s="10">
        <v>5</v>
      </c>
      <c r="C17" s="30">
        <v>121100</v>
      </c>
      <c r="D17" s="31">
        <f>'Template Copy'!$B$12/C17</f>
        <v>0.29370767960363336</v>
      </c>
      <c r="E17" s="24"/>
      <c r="F17" s="24">
        <v>58</v>
      </c>
      <c r="K17" s="5"/>
    </row>
    <row r="18" spans="1:11" x14ac:dyDescent="0.25">
      <c r="A18" s="11"/>
      <c r="B18" s="10">
        <v>6</v>
      </c>
      <c r="C18" s="30">
        <v>125500</v>
      </c>
      <c r="D18" s="31">
        <f>'Template Copy'!$B$12/C18</f>
        <v>0.28341035856573704</v>
      </c>
      <c r="E18" s="24"/>
      <c r="F18" s="24">
        <v>60.11</v>
      </c>
      <c r="K18" s="5"/>
    </row>
    <row r="19" spans="1:11" x14ac:dyDescent="0.25">
      <c r="A19" s="11"/>
      <c r="C19" s="30"/>
      <c r="D19" s="31"/>
      <c r="E19" s="24"/>
      <c r="F19" s="24"/>
    </row>
    <row r="20" spans="1:11" x14ac:dyDescent="0.25">
      <c r="A20" s="11" t="s">
        <v>6</v>
      </c>
      <c r="B20" s="10">
        <v>1</v>
      </c>
      <c r="C20" s="30">
        <v>121200</v>
      </c>
      <c r="D20" s="31">
        <f>'Template Copy'!$B$12/C20</f>
        <v>0.29346534653465345</v>
      </c>
      <c r="E20" s="32"/>
      <c r="F20" s="24">
        <v>58.05</v>
      </c>
      <c r="K20" s="5"/>
    </row>
    <row r="21" spans="1:11" x14ac:dyDescent="0.25">
      <c r="A21" s="11" t="s">
        <v>8</v>
      </c>
      <c r="B21" s="10">
        <v>2</v>
      </c>
      <c r="C21" s="30">
        <v>125600</v>
      </c>
      <c r="D21" s="31">
        <f>'Template Copy'!$B$12/C21</f>
        <v>0.2831847133757962</v>
      </c>
      <c r="E21" s="32"/>
      <c r="F21" s="24">
        <v>60.16</v>
      </c>
      <c r="K21" s="5"/>
    </row>
    <row r="22" spans="1:11" x14ac:dyDescent="0.25">
      <c r="A22" s="11"/>
      <c r="B22" s="10">
        <v>3</v>
      </c>
      <c r="C22" s="30">
        <v>130600</v>
      </c>
      <c r="D22" s="31">
        <f>'Template Copy'!$B$12/C22</f>
        <v>0.27234303215926492</v>
      </c>
      <c r="E22" s="32"/>
      <c r="F22" s="24">
        <v>62.55</v>
      </c>
      <c r="K22" s="5"/>
    </row>
    <row r="23" spans="1:11" x14ac:dyDescent="0.25">
      <c r="A23" s="11"/>
      <c r="B23" s="10">
        <v>4</v>
      </c>
      <c r="C23" s="30">
        <v>135200</v>
      </c>
      <c r="D23" s="31">
        <f>'Template Copy'!$B$12/C23</f>
        <v>0.2630769230769231</v>
      </c>
      <c r="E23" s="32"/>
      <c r="F23" s="24">
        <v>64.760000000000005</v>
      </c>
      <c r="K23" s="5"/>
    </row>
    <row r="24" spans="1:11" x14ac:dyDescent="0.25">
      <c r="A24" s="11"/>
      <c r="B24" s="10">
        <v>5</v>
      </c>
      <c r="C24" s="30">
        <v>140100</v>
      </c>
      <c r="D24" s="31">
        <f>'Template Copy'!$B$12/C24</f>
        <v>0.25387580299785867</v>
      </c>
      <c r="E24" s="32"/>
      <c r="F24" s="24">
        <v>67.100000000000009</v>
      </c>
      <c r="K24" s="5"/>
    </row>
    <row r="25" spans="1:11" x14ac:dyDescent="0.25">
      <c r="A25" s="11"/>
      <c r="C25" s="30"/>
      <c r="D25" s="31"/>
      <c r="E25" s="32"/>
      <c r="F25" s="24"/>
    </row>
    <row r="26" spans="1:11" x14ac:dyDescent="0.25">
      <c r="A26" s="11" t="s">
        <v>8</v>
      </c>
      <c r="B26" s="10">
        <v>1</v>
      </c>
      <c r="C26" s="30">
        <v>135300</v>
      </c>
      <c r="D26" s="31">
        <f>'Template Copy'!$B$12/C26</f>
        <v>0.26288248337028824</v>
      </c>
      <c r="E26" s="32"/>
      <c r="F26" s="24">
        <v>64.800000000000011</v>
      </c>
      <c r="K26" s="5"/>
    </row>
    <row r="27" spans="1:11" x14ac:dyDescent="0.25">
      <c r="A27" s="11"/>
      <c r="B27" s="10">
        <v>2</v>
      </c>
      <c r="C27" s="30">
        <v>140200</v>
      </c>
      <c r="D27" s="31">
        <f>'Template Copy'!$B$12/C27</f>
        <v>0.25369472182596292</v>
      </c>
      <c r="E27" s="32"/>
      <c r="F27" s="24">
        <v>67.150000000000006</v>
      </c>
      <c r="K27" s="5"/>
    </row>
    <row r="28" spans="1:11" x14ac:dyDescent="0.25">
      <c r="A28" s="11"/>
      <c r="B28" s="10">
        <v>3</v>
      </c>
      <c r="C28" s="30">
        <v>147400</v>
      </c>
      <c r="D28" s="31">
        <f>'Template Copy'!$B$12/C28</f>
        <v>0.24130257801899593</v>
      </c>
      <c r="E28" s="32"/>
      <c r="F28" s="24">
        <v>70.600000000000009</v>
      </c>
      <c r="K28" s="5"/>
    </row>
    <row r="29" spans="1:11" x14ac:dyDescent="0.25">
      <c r="A29" s="11"/>
      <c r="B29" s="10">
        <v>4</v>
      </c>
      <c r="C29" s="30">
        <v>155800</v>
      </c>
      <c r="D29" s="31">
        <f>'Template Copy'!$B$12/C29</f>
        <v>0.22829268292682928</v>
      </c>
      <c r="E29" s="32"/>
      <c r="F29" s="24">
        <v>74.62</v>
      </c>
      <c r="K29" s="5"/>
    </row>
    <row r="30" spans="1:11" x14ac:dyDescent="0.25">
      <c r="A30" s="11"/>
      <c r="B30" s="10">
        <v>5</v>
      </c>
      <c r="C30" s="30">
        <v>164600</v>
      </c>
      <c r="D30" s="31">
        <f>'Template Copy'!$B$12/C30</f>
        <v>0.21608748481166465</v>
      </c>
      <c r="E30" s="32"/>
      <c r="F30" s="24">
        <v>78.84</v>
      </c>
      <c r="K30" s="5"/>
    </row>
    <row r="31" spans="1:11" x14ac:dyDescent="0.25">
      <c r="A31" s="11"/>
      <c r="B31" s="10">
        <v>6</v>
      </c>
      <c r="C31" s="30">
        <v>176600</v>
      </c>
      <c r="D31" s="31">
        <f>'Template Copy'!$B$12/C31</f>
        <v>0.20140430351075878</v>
      </c>
      <c r="E31" s="32"/>
      <c r="F31" s="24">
        <v>84.58</v>
      </c>
      <c r="K31" s="5"/>
    </row>
    <row r="32" spans="1:11" x14ac:dyDescent="0.25">
      <c r="A32" s="11"/>
      <c r="B32" s="10">
        <v>7</v>
      </c>
      <c r="C32" s="30">
        <v>189400</v>
      </c>
      <c r="D32" s="31">
        <f>'Template Copy'!$B$12/C32</f>
        <v>0.18779303062302005</v>
      </c>
      <c r="E32" s="32"/>
      <c r="F32" s="24">
        <v>90.710000000000008</v>
      </c>
      <c r="K32" s="5"/>
    </row>
    <row r="33" spans="1:11" x14ac:dyDescent="0.25">
      <c r="A33" s="11"/>
      <c r="B33" s="10">
        <v>8</v>
      </c>
      <c r="C33" s="30">
        <v>202700</v>
      </c>
      <c r="D33" s="31">
        <f>'Template Copy'!$B$12/C33</f>
        <v>0.17547113961519487</v>
      </c>
      <c r="E33" s="32"/>
      <c r="F33" s="24">
        <v>97.08</v>
      </c>
      <c r="K33" s="5"/>
    </row>
    <row r="34" spans="1:11" x14ac:dyDescent="0.25">
      <c r="A34" s="11"/>
      <c r="B34" s="10">
        <v>9</v>
      </c>
      <c r="C34" s="30">
        <v>219000</v>
      </c>
      <c r="D34" s="31">
        <f>'Template Copy'!$B$12/C34</f>
        <v>0.16241095890410959</v>
      </c>
      <c r="E34" s="32"/>
      <c r="F34" s="24">
        <v>104.89</v>
      </c>
      <c r="K34" s="5"/>
    </row>
    <row r="35" spans="1:11" x14ac:dyDescent="0.25"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0" bestFit="1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1" x14ac:dyDescent="0.25">
      <c r="A2" s="92" t="s">
        <v>543</v>
      </c>
      <c r="D2"/>
      <c r="E2" s="10"/>
    </row>
    <row r="3" spans="1:11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1" x14ac:dyDescent="0.25">
      <c r="A4" t="str">
        <f>'Template Copy'!A4</f>
        <v>Annual Threshold Equivalent:  $35,568</v>
      </c>
      <c r="D4"/>
      <c r="E4" s="10"/>
    </row>
    <row r="5" spans="1:11" x14ac:dyDescent="0.25">
      <c r="A5" t="str">
        <f>'Template Copy'!A9</f>
        <v>The table below shows the minimum percentage of effort at each step that will produce annual earnings  ≥ $35,568.</v>
      </c>
    </row>
    <row r="6" spans="1:11" x14ac:dyDescent="0.25">
      <c r="A6" s="11" t="s">
        <v>483</v>
      </c>
    </row>
    <row r="7" spans="1:11" x14ac:dyDescent="0.25">
      <c r="A7" s="11" t="s">
        <v>484</v>
      </c>
    </row>
    <row r="9" spans="1:11" x14ac:dyDescent="0.25">
      <c r="A9" s="11"/>
      <c r="C9" s="77" t="str">
        <f>'Template Copy'!$B$27</f>
        <v>Salary Scale</v>
      </c>
      <c r="D9" s="77" t="str">
        <f>'Template Copy'!$C$27</f>
        <v>Minimum Part-Time</v>
      </c>
      <c r="E9" s="10"/>
    </row>
    <row r="10" spans="1:11" x14ac:dyDescent="0.25">
      <c r="A10" s="11"/>
      <c r="C10" s="93">
        <v>43831</v>
      </c>
      <c r="D10" s="77" t="str">
        <f>'Template Copy'!$C$28</f>
        <v>% Effort</v>
      </c>
      <c r="E10" s="10"/>
      <c r="F10" s="77" t="str">
        <f>'Template Copy'!$E$28</f>
        <v>Non-Exempt</v>
      </c>
    </row>
    <row r="11" spans="1:11" x14ac:dyDescent="0.25">
      <c r="A11" s="11" t="s">
        <v>7</v>
      </c>
      <c r="B11" s="77" t="str">
        <f>'Template Copy'!$A$29</f>
        <v>Step</v>
      </c>
      <c r="C11" s="77" t="str">
        <f>'Template Copy'!$B$29</f>
        <v>Annual</v>
      </c>
      <c r="D11" s="77" t="str">
        <f>'Template Copy'!$C$29</f>
        <v xml:space="preserve"> ≥ $35,568/Yr.</v>
      </c>
      <c r="E11" s="10"/>
      <c r="F11" s="77" t="str">
        <f>'Template Copy'!$E$29</f>
        <v>Hourly Rate</v>
      </c>
    </row>
    <row r="12" spans="1:11" x14ac:dyDescent="0.25">
      <c r="A12" s="11"/>
      <c r="B12" s="10"/>
      <c r="D12"/>
    </row>
    <row r="13" spans="1:11" x14ac:dyDescent="0.25">
      <c r="A13" s="11" t="s">
        <v>5</v>
      </c>
      <c r="B13" s="10">
        <v>1</v>
      </c>
      <c r="C13" s="30">
        <v>101300</v>
      </c>
      <c r="D13" s="31">
        <f>'Template Copy'!$B$12/C13</f>
        <v>0.35111549851924978</v>
      </c>
      <c r="E13" s="24"/>
      <c r="F13" s="24">
        <v>48.519999999999996</v>
      </c>
      <c r="K13" s="5"/>
    </row>
    <row r="14" spans="1:11" x14ac:dyDescent="0.25">
      <c r="A14" s="11" t="s">
        <v>8</v>
      </c>
      <c r="B14" s="10">
        <v>2</v>
      </c>
      <c r="C14" s="30">
        <v>106500</v>
      </c>
      <c r="D14" s="31">
        <f>'Template Copy'!$B$12/C14</f>
        <v>0.33397183098591549</v>
      </c>
      <c r="E14" s="24"/>
      <c r="F14" s="24">
        <v>51.01</v>
      </c>
      <c r="K14" s="5"/>
    </row>
    <row r="15" spans="1:11" x14ac:dyDescent="0.25">
      <c r="A15" s="11"/>
      <c r="B15" s="10">
        <v>3</v>
      </c>
      <c r="C15" s="30">
        <v>111800</v>
      </c>
      <c r="D15" s="31">
        <f>'Template Copy'!$B$12/C15</f>
        <v>0.31813953488372093</v>
      </c>
      <c r="E15" s="24"/>
      <c r="F15" s="24">
        <v>53.55</v>
      </c>
      <c r="K15" s="5"/>
    </row>
    <row r="16" spans="1:11" x14ac:dyDescent="0.25">
      <c r="A16" s="11"/>
      <c r="B16" s="10">
        <v>4</v>
      </c>
      <c r="C16" s="30">
        <v>117700</v>
      </c>
      <c r="D16" s="31">
        <f>'Template Copy'!$B$12/C16</f>
        <v>0.30219201359388276</v>
      </c>
      <c r="E16" s="24"/>
      <c r="F16" s="24">
        <v>56.37</v>
      </c>
      <c r="K16" s="5"/>
    </row>
    <row r="17" spans="1:11" x14ac:dyDescent="0.25">
      <c r="A17" s="11"/>
      <c r="B17" s="10">
        <v>5</v>
      </c>
      <c r="C17" s="30">
        <v>122800</v>
      </c>
      <c r="D17" s="31">
        <f>'Template Copy'!$B$12/C17</f>
        <v>0.28964169381107491</v>
      </c>
      <c r="E17" s="24"/>
      <c r="F17" s="24">
        <v>58.82</v>
      </c>
      <c r="K17" s="5"/>
    </row>
    <row r="18" spans="1:11" x14ac:dyDescent="0.25">
      <c r="A18" s="11"/>
      <c r="B18" s="10">
        <v>6</v>
      </c>
      <c r="C18" s="30">
        <v>127300</v>
      </c>
      <c r="D18" s="31">
        <f>'Template Copy'!$B$12/C18</f>
        <v>0.27940298507462685</v>
      </c>
      <c r="E18" s="24"/>
      <c r="F18" s="24">
        <v>60.97</v>
      </c>
      <c r="K18" s="5"/>
    </row>
    <row r="19" spans="1:11" x14ac:dyDescent="0.25">
      <c r="A19" s="11"/>
      <c r="C19" s="30"/>
      <c r="D19" s="31"/>
      <c r="E19" s="24"/>
      <c r="F19" s="24"/>
    </row>
    <row r="20" spans="1:11" x14ac:dyDescent="0.25">
      <c r="A20" s="11" t="s">
        <v>6</v>
      </c>
      <c r="B20" s="10">
        <v>1</v>
      </c>
      <c r="C20" s="30">
        <v>122900</v>
      </c>
      <c r="D20" s="31">
        <f>'Template Copy'!$B$12/C20</f>
        <v>0.28940602115541092</v>
      </c>
      <c r="E20" s="32"/>
      <c r="F20" s="24">
        <v>58.87</v>
      </c>
      <c r="K20" s="5"/>
    </row>
    <row r="21" spans="1:11" x14ac:dyDescent="0.25">
      <c r="A21" s="11" t="s">
        <v>8</v>
      </c>
      <c r="B21" s="10">
        <v>2</v>
      </c>
      <c r="C21" s="30">
        <v>127400</v>
      </c>
      <c r="D21" s="31">
        <f>'Template Copy'!$B$12/C21</f>
        <v>0.27918367346938777</v>
      </c>
      <c r="E21" s="32"/>
      <c r="F21" s="24">
        <v>61.019999999999996</v>
      </c>
      <c r="K21" s="5"/>
    </row>
    <row r="22" spans="1:11" x14ac:dyDescent="0.25">
      <c r="A22" s="11"/>
      <c r="B22" s="10">
        <v>3</v>
      </c>
      <c r="C22" s="30">
        <v>132500</v>
      </c>
      <c r="D22" s="31">
        <f>'Template Copy'!$B$12/C22</f>
        <v>0.26843773584905661</v>
      </c>
      <c r="E22" s="32"/>
      <c r="F22" s="24">
        <v>63.46</v>
      </c>
      <c r="K22" s="5"/>
    </row>
    <row r="23" spans="1:11" x14ac:dyDescent="0.25">
      <c r="A23" s="11"/>
      <c r="B23" s="10">
        <v>4</v>
      </c>
      <c r="C23" s="30">
        <v>137200</v>
      </c>
      <c r="D23" s="31">
        <f>'Template Copy'!$B$12/C23</f>
        <v>0.25924198250728864</v>
      </c>
      <c r="E23" s="32"/>
      <c r="F23" s="24">
        <v>65.710000000000008</v>
      </c>
      <c r="K23" s="5"/>
    </row>
    <row r="24" spans="1:11" x14ac:dyDescent="0.25">
      <c r="A24" s="11"/>
      <c r="B24" s="10">
        <v>5</v>
      </c>
      <c r="C24" s="30">
        <v>142200</v>
      </c>
      <c r="D24" s="31">
        <f>'Template Copy'!$B$12/C24</f>
        <v>0.250126582278481</v>
      </c>
      <c r="E24" s="32"/>
      <c r="F24" s="24">
        <v>68.11</v>
      </c>
      <c r="K24" s="5"/>
    </row>
    <row r="25" spans="1:11" x14ac:dyDescent="0.25">
      <c r="A25" s="11"/>
      <c r="C25" s="30"/>
      <c r="D25" s="31"/>
      <c r="E25" s="32"/>
      <c r="F25" s="24"/>
    </row>
    <row r="26" spans="1:11" x14ac:dyDescent="0.25">
      <c r="A26" s="11" t="s">
        <v>8</v>
      </c>
      <c r="B26" s="10">
        <v>1</v>
      </c>
      <c r="C26" s="30">
        <v>137300</v>
      </c>
      <c r="D26" s="31">
        <f>'Template Copy'!$B$12/C26</f>
        <v>0.25905316824471958</v>
      </c>
      <c r="E26" s="32"/>
      <c r="F26" s="24">
        <v>65.760000000000005</v>
      </c>
      <c r="K26" s="5"/>
    </row>
    <row r="27" spans="1:11" x14ac:dyDescent="0.25">
      <c r="A27" s="11"/>
      <c r="B27" s="10">
        <v>2</v>
      </c>
      <c r="C27" s="30">
        <v>142300</v>
      </c>
      <c r="D27" s="31">
        <f>'Template Copy'!$B$12/C27</f>
        <v>0.24995080815179199</v>
      </c>
      <c r="E27" s="32"/>
      <c r="F27" s="24">
        <v>68.160000000000011</v>
      </c>
      <c r="K27" s="5"/>
    </row>
    <row r="28" spans="1:11" x14ac:dyDescent="0.25">
      <c r="A28" s="11"/>
      <c r="B28" s="10">
        <v>3</v>
      </c>
      <c r="C28" s="30">
        <v>149600</v>
      </c>
      <c r="D28" s="31">
        <f>'Template Copy'!$B$12/C28</f>
        <v>0.23775401069518717</v>
      </c>
      <c r="E28" s="32"/>
      <c r="F28" s="24">
        <v>71.650000000000006</v>
      </c>
      <c r="K28" s="5"/>
    </row>
    <row r="29" spans="1:11" x14ac:dyDescent="0.25">
      <c r="A29" s="11"/>
      <c r="B29" s="10">
        <v>4</v>
      </c>
      <c r="C29" s="30">
        <v>158100</v>
      </c>
      <c r="D29" s="31">
        <f>'Template Copy'!$B$12/C29</f>
        <v>0.22497153700189754</v>
      </c>
      <c r="E29" s="32"/>
      <c r="F29" s="24">
        <v>75.72</v>
      </c>
      <c r="K29" s="5"/>
    </row>
    <row r="30" spans="1:11" x14ac:dyDescent="0.25">
      <c r="A30" s="11"/>
      <c r="B30" s="10">
        <v>5</v>
      </c>
      <c r="C30" s="30">
        <v>167000</v>
      </c>
      <c r="D30" s="31">
        <f>'Template Copy'!$B$12/C30</f>
        <v>0.21298203592814371</v>
      </c>
      <c r="E30" s="32"/>
      <c r="F30" s="24">
        <v>79.990000000000009</v>
      </c>
      <c r="K30" s="5"/>
    </row>
    <row r="31" spans="1:11" x14ac:dyDescent="0.25">
      <c r="A31" s="11"/>
      <c r="B31" s="10">
        <v>6</v>
      </c>
      <c r="C31" s="30">
        <v>179200</v>
      </c>
      <c r="D31" s="31">
        <f>'Template Copy'!$B$12/C31</f>
        <v>0.19848214285714286</v>
      </c>
      <c r="E31" s="32"/>
      <c r="F31" s="24">
        <v>85.83</v>
      </c>
      <c r="K31" s="5"/>
    </row>
    <row r="32" spans="1:11" x14ac:dyDescent="0.25">
      <c r="A32" s="11"/>
      <c r="B32" s="10">
        <v>7</v>
      </c>
      <c r="C32" s="30">
        <v>192100</v>
      </c>
      <c r="D32" s="31">
        <f>'Template Copy'!$B$12/C32</f>
        <v>0.1851535658511192</v>
      </c>
      <c r="E32" s="32"/>
      <c r="F32" s="24">
        <v>92.01</v>
      </c>
      <c r="K32" s="5"/>
    </row>
    <row r="33" spans="1:11" x14ac:dyDescent="0.25">
      <c r="A33" s="11"/>
      <c r="B33" s="10">
        <v>8</v>
      </c>
      <c r="C33" s="30">
        <v>205600</v>
      </c>
      <c r="D33" s="31">
        <f>'Template Copy'!$B$12/C33</f>
        <v>0.17299610894941633</v>
      </c>
      <c r="E33" s="32"/>
      <c r="F33" s="24">
        <v>98.47</v>
      </c>
      <c r="K33" s="5"/>
    </row>
    <row r="34" spans="1:11" x14ac:dyDescent="0.25">
      <c r="A34" s="11"/>
      <c r="B34" s="10">
        <v>9</v>
      </c>
      <c r="C34" s="30">
        <v>222200</v>
      </c>
      <c r="D34" s="31">
        <f>'Template Copy'!$B$12/C34</f>
        <v>0.16007200720072007</v>
      </c>
      <c r="E34" s="32"/>
      <c r="F34" s="24">
        <v>106.42</v>
      </c>
      <c r="K34" s="5"/>
    </row>
    <row r="35" spans="1:11" x14ac:dyDescent="0.25">
      <c r="D35" s="3"/>
    </row>
    <row r="36" spans="1:11" x14ac:dyDescent="0.25">
      <c r="A36" t="str">
        <f>'Template Copy'!$A$40</f>
        <v>Updated 11/1/2019</v>
      </c>
    </row>
    <row r="38" spans="1:11" x14ac:dyDescent="0.25">
      <c r="A38" s="57" t="s">
        <v>394</v>
      </c>
    </row>
  </sheetData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1" max="1" width="21.5" customWidth="1"/>
    <col min="2" max="2" width="18.5" bestFit="1" customWidth="1"/>
    <col min="3" max="3" width="17" customWidth="1"/>
    <col min="4" max="4" width="5.625" style="10" customWidth="1"/>
    <col min="5" max="5" width="11.625" customWidth="1"/>
  </cols>
  <sheetData>
    <row r="1" spans="1:10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0" x14ac:dyDescent="0.25">
      <c r="A2" s="19" t="s">
        <v>485</v>
      </c>
      <c r="D2"/>
      <c r="E2" s="10"/>
    </row>
    <row r="3" spans="1:10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0" x14ac:dyDescent="0.25">
      <c r="A4" t="str">
        <f>'Template Copy'!A4</f>
        <v>Annual Threshold Equivalent:  $35,568</v>
      </c>
      <c r="D4"/>
      <c r="E4" s="10"/>
    </row>
    <row r="5" spans="1:10" x14ac:dyDescent="0.25">
      <c r="A5" t="str">
        <f>'Template Copy'!A9</f>
        <v>The table below shows the minimum percentage of effort at each step that will produce annual earnings  ≥ $35,568.</v>
      </c>
    </row>
    <row r="6" spans="1:10" x14ac:dyDescent="0.25">
      <c r="A6" s="11" t="s">
        <v>371</v>
      </c>
    </row>
    <row r="7" spans="1:10" x14ac:dyDescent="0.25">
      <c r="A7" s="11" t="s">
        <v>372</v>
      </c>
    </row>
    <row r="8" spans="1:10" x14ac:dyDescent="0.25">
      <c r="A8" s="11" t="s">
        <v>373</v>
      </c>
    </row>
    <row r="9" spans="1:10" x14ac:dyDescent="0.25">
      <c r="A9" s="11"/>
    </row>
    <row r="10" spans="1:10" x14ac:dyDescent="0.25">
      <c r="A10" s="11"/>
      <c r="B10" s="52" t="s">
        <v>378</v>
      </c>
    </row>
    <row r="11" spans="1:10" x14ac:dyDescent="0.25">
      <c r="A11" s="49" t="s">
        <v>374</v>
      </c>
      <c r="B11" s="52" t="s">
        <v>377</v>
      </c>
      <c r="C11" s="52" t="str">
        <f>'Template Copy'!$C$27</f>
        <v>Minimum Part-Time</v>
      </c>
    </row>
    <row r="12" spans="1:10" x14ac:dyDescent="0.25">
      <c r="A12" s="49" t="s">
        <v>375</v>
      </c>
      <c r="B12" s="51">
        <v>43435</v>
      </c>
      <c r="C12" s="52" t="str">
        <f>'Template Copy'!$C$28</f>
        <v>% Effort</v>
      </c>
      <c r="E12" s="52" t="str">
        <f>'Template Copy'!$E$28</f>
        <v>Non-Exempt</v>
      </c>
    </row>
    <row r="13" spans="1:10" x14ac:dyDescent="0.25">
      <c r="A13" s="49" t="s">
        <v>376</v>
      </c>
      <c r="B13" s="52" t="str">
        <f>'Template Copy'!$B$29</f>
        <v>Annual</v>
      </c>
      <c r="C13" s="52" t="str">
        <f>'Template Copy'!$C$29</f>
        <v xml:space="preserve"> ≥ $35,568/Yr.</v>
      </c>
      <c r="E13" s="52" t="str">
        <f>'Template Copy'!$E$29</f>
        <v>Hourly Rate</v>
      </c>
    </row>
    <row r="14" spans="1:10" x14ac:dyDescent="0.25">
      <c r="A14" s="46"/>
    </row>
    <row r="15" spans="1:10" x14ac:dyDescent="0.25">
      <c r="A15" s="50" t="s">
        <v>383</v>
      </c>
      <c r="B15" s="30">
        <v>50760</v>
      </c>
      <c r="C15" s="31">
        <f>'Template Copy'!$B$12/B15</f>
        <v>0.70070921985815604</v>
      </c>
      <c r="D15" s="4"/>
      <c r="E15" s="24">
        <v>24.32</v>
      </c>
      <c r="J15" s="5"/>
    </row>
    <row r="16" spans="1:10" x14ac:dyDescent="0.25">
      <c r="A16" s="50" t="s">
        <v>379</v>
      </c>
      <c r="B16" s="30">
        <v>52896</v>
      </c>
      <c r="C16" s="31">
        <f>'Template Copy'!$B$12/B16</f>
        <v>0.67241379310344829</v>
      </c>
      <c r="E16" s="24">
        <v>25.34</v>
      </c>
      <c r="J16" s="5"/>
    </row>
    <row r="17" spans="1:10" x14ac:dyDescent="0.25">
      <c r="A17" s="50" t="s">
        <v>380</v>
      </c>
      <c r="B17" s="30">
        <v>54756</v>
      </c>
      <c r="C17" s="31">
        <f>'Template Copy'!$B$12/B17</f>
        <v>0.6495726495726496</v>
      </c>
      <c r="E17" s="24">
        <v>26.23</v>
      </c>
      <c r="J17" s="5"/>
    </row>
    <row r="18" spans="1:10" x14ac:dyDescent="0.25">
      <c r="A18" s="50" t="s">
        <v>381</v>
      </c>
      <c r="B18" s="30">
        <v>56880</v>
      </c>
      <c r="C18" s="31">
        <f>'Template Copy'!$B$12/B18</f>
        <v>0.62531645569620253</v>
      </c>
      <c r="E18" s="24">
        <v>27.25</v>
      </c>
      <c r="J18" s="5"/>
    </row>
    <row r="19" spans="1:10" x14ac:dyDescent="0.25">
      <c r="A19" s="50" t="s">
        <v>382</v>
      </c>
      <c r="B19" s="30">
        <v>59100</v>
      </c>
      <c r="C19" s="31">
        <f>'Template Copy'!$B$12/B19</f>
        <v>0.6018274111675127</v>
      </c>
      <c r="E19" s="24">
        <v>28.310000000000002</v>
      </c>
      <c r="J19" s="5"/>
    </row>
    <row r="20" spans="1:10" x14ac:dyDescent="0.25">
      <c r="A20" s="50" t="s">
        <v>384</v>
      </c>
      <c r="B20" s="30">
        <v>61308</v>
      </c>
      <c r="C20" s="31">
        <f>'Template Copy'!$B$12/B20</f>
        <v>0.58015267175572516</v>
      </c>
      <c r="E20" s="24">
        <v>29.37</v>
      </c>
      <c r="J20" s="5"/>
    </row>
    <row r="21" spans="1:10" x14ac:dyDescent="0.25">
      <c r="A21" s="50"/>
      <c r="B21" s="30"/>
      <c r="C21" s="31"/>
      <c r="E21" s="24"/>
    </row>
    <row r="22" spans="1:10" x14ac:dyDescent="0.25">
      <c r="A22" s="50" t="s">
        <v>385</v>
      </c>
      <c r="B22" s="30"/>
      <c r="C22" s="31"/>
      <c r="E22" s="24"/>
    </row>
    <row r="23" spans="1:10" x14ac:dyDescent="0.25">
      <c r="A23" s="50"/>
      <c r="B23" s="30"/>
      <c r="C23" s="31"/>
      <c r="E23" s="24"/>
    </row>
    <row r="24" spans="1:10" x14ac:dyDescent="0.25">
      <c r="A24" s="50" t="s">
        <v>386</v>
      </c>
      <c r="B24" s="30"/>
      <c r="C24" s="31"/>
      <c r="E24" s="24"/>
    </row>
    <row r="25" spans="1:10" x14ac:dyDescent="0.25">
      <c r="E25" s="24"/>
    </row>
    <row r="26" spans="1:10" x14ac:dyDescent="0.25">
      <c r="D26"/>
      <c r="E26" s="10"/>
    </row>
    <row r="27" spans="1:10" x14ac:dyDescent="0.25">
      <c r="A27" s="11" t="s">
        <v>387</v>
      </c>
      <c r="D27"/>
      <c r="F27" s="52"/>
    </row>
    <row r="28" spans="1:10" ht="31.5" x14ac:dyDescent="0.25">
      <c r="A28" s="42" t="s">
        <v>388</v>
      </c>
      <c r="B28" s="42"/>
      <c r="C28" s="43"/>
      <c r="D28" s="43"/>
      <c r="E28" s="28" t="s">
        <v>38</v>
      </c>
    </row>
    <row r="29" spans="1:10" x14ac:dyDescent="0.25">
      <c r="A29" s="25" t="s">
        <v>1</v>
      </c>
      <c r="B29" s="26" t="s">
        <v>35</v>
      </c>
      <c r="C29" s="27" t="s">
        <v>36</v>
      </c>
      <c r="D29" s="27"/>
      <c r="E29" s="29" t="s">
        <v>37</v>
      </c>
      <c r="F29" s="11" t="s">
        <v>39</v>
      </c>
    </row>
    <row r="30" spans="1:10" x14ac:dyDescent="0.25">
      <c r="A30" s="75">
        <v>55000</v>
      </c>
      <c r="B30" s="53">
        <f>ROUND(A30/12,2)</f>
        <v>4583.33</v>
      </c>
      <c r="C30" s="54">
        <f>ROUNDUP(A30/2088,2)</f>
        <v>26.35</v>
      </c>
      <c r="D30" s="54"/>
      <c r="E30" s="55">
        <f>'Template Copy'!$B$12/A30</f>
        <v>0.64669090909090909</v>
      </c>
      <c r="F30" s="56">
        <f>A30*E30/52</f>
        <v>684</v>
      </c>
    </row>
    <row r="31" spans="1:10" x14ac:dyDescent="0.25">
      <c r="D31"/>
      <c r="E31" s="10"/>
    </row>
    <row r="32" spans="1:10" x14ac:dyDescent="0.25">
      <c r="C32" s="5"/>
    </row>
    <row r="33" spans="1:5" x14ac:dyDescent="0.25">
      <c r="A33" t="str">
        <f>'Template Copy'!$A$40</f>
        <v>Updated 11/1/2019</v>
      </c>
      <c r="C33" s="5"/>
      <c r="E33" s="24"/>
    </row>
    <row r="35" spans="1:5" x14ac:dyDescent="0.25">
      <c r="A35" s="57" t="s">
        <v>394</v>
      </c>
    </row>
  </sheetData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1" x14ac:dyDescent="0.25">
      <c r="A2" s="19" t="str">
        <f>'Template Copy'!A2</f>
        <v>Scales Effective 7/1/2019 - Threshold Effective 1/1/2020</v>
      </c>
      <c r="D2"/>
      <c r="E2" s="10"/>
    </row>
    <row r="3" spans="1:11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1" x14ac:dyDescent="0.25">
      <c r="A4" t="str">
        <f>'Template Copy'!A4</f>
        <v>Annual Threshold Equivalent:  $35,568</v>
      </c>
      <c r="D4"/>
      <c r="E4" s="10"/>
    </row>
    <row r="5" spans="1:11" x14ac:dyDescent="0.25">
      <c r="A5" t="str">
        <f>'Template Copy'!A9</f>
        <v>The table below shows the minimum percentage of effort at each step that will produce annual earnings  ≥ $35,568.</v>
      </c>
      <c r="D5" s="10"/>
    </row>
    <row r="6" spans="1:11" x14ac:dyDescent="0.25">
      <c r="A6" s="11" t="s">
        <v>486</v>
      </c>
      <c r="D6" s="10"/>
    </row>
    <row r="7" spans="1:11" x14ac:dyDescent="0.25">
      <c r="A7" s="11" t="s">
        <v>487</v>
      </c>
    </row>
    <row r="9" spans="1:11" x14ac:dyDescent="0.25">
      <c r="C9" s="22" t="str">
        <f>'Template Copy'!$B$27</f>
        <v>Salary Scale</v>
      </c>
      <c r="D9" s="22" t="str">
        <f>'Template Copy'!$C$27</f>
        <v>Minimum Part-Time</v>
      </c>
      <c r="E9" s="10"/>
    </row>
    <row r="10" spans="1:11" x14ac:dyDescent="0.25">
      <c r="C10" s="41">
        <f>'Template Copy'!$B$28</f>
        <v>43647</v>
      </c>
      <c r="D10" s="22" t="str">
        <f>'Template Copy'!$C$28</f>
        <v>% Effort</v>
      </c>
      <c r="E10" s="10"/>
      <c r="F10" s="22" t="str">
        <f>'Template Copy'!$E$28</f>
        <v>Non-Exempt</v>
      </c>
    </row>
    <row r="11" spans="1:11" x14ac:dyDescent="0.25">
      <c r="A11" s="11" t="s">
        <v>7</v>
      </c>
      <c r="B11" s="22" t="str">
        <f>'Template Copy'!$A$29</f>
        <v>Step</v>
      </c>
      <c r="C11" s="22" t="str">
        <f>'Template Copy'!$B$29</f>
        <v>Annual</v>
      </c>
      <c r="D11" s="22" t="str">
        <f>'Template Copy'!$C$29</f>
        <v xml:space="preserve"> ≥ $35,568/Yr.</v>
      </c>
      <c r="E11" s="10"/>
      <c r="F11" s="22" t="str">
        <f>'Template Copy'!$E$29</f>
        <v>Hourly Rate</v>
      </c>
    </row>
    <row r="12" spans="1:11" x14ac:dyDescent="0.25">
      <c r="B12" s="1"/>
      <c r="D12"/>
    </row>
    <row r="13" spans="1:11" x14ac:dyDescent="0.25">
      <c r="A13" s="11" t="s">
        <v>9</v>
      </c>
      <c r="B13" s="1">
        <v>1</v>
      </c>
      <c r="C13" s="33">
        <v>40700</v>
      </c>
      <c r="D13" s="34">
        <f>'Template Copy'!$B$12/C13</f>
        <v>0.87390663390663392</v>
      </c>
      <c r="E13" s="35"/>
      <c r="F13" s="24">
        <v>19.5</v>
      </c>
      <c r="K13" s="5"/>
    </row>
    <row r="14" spans="1:11" x14ac:dyDescent="0.25">
      <c r="A14" s="11" t="s">
        <v>10</v>
      </c>
      <c r="B14" s="1">
        <v>2</v>
      </c>
      <c r="C14" s="33">
        <v>43400</v>
      </c>
      <c r="D14" s="34">
        <f>'Template Copy'!$B$12/C14</f>
        <v>0.8195391705069125</v>
      </c>
      <c r="E14" s="35"/>
      <c r="F14" s="24">
        <v>20.790000000000003</v>
      </c>
      <c r="K14" s="5"/>
    </row>
    <row r="15" spans="1:11" x14ac:dyDescent="0.25">
      <c r="A15" s="11"/>
      <c r="B15" s="1"/>
      <c r="C15" s="30"/>
      <c r="D15" s="31"/>
      <c r="E15" s="36"/>
      <c r="F15" s="24"/>
    </row>
    <row r="16" spans="1:11" x14ac:dyDescent="0.25">
      <c r="A16" s="11" t="s">
        <v>5</v>
      </c>
      <c r="B16" s="1">
        <v>1</v>
      </c>
      <c r="C16" s="33">
        <v>51200</v>
      </c>
      <c r="D16" s="34">
        <f>'Template Copy'!$B$12/C16</f>
        <v>0.69468750000000001</v>
      </c>
      <c r="E16" s="35"/>
      <c r="F16" s="24">
        <v>24.53</v>
      </c>
      <c r="K16" s="5"/>
    </row>
    <row r="17" spans="1:11" x14ac:dyDescent="0.25">
      <c r="A17" s="11" t="s">
        <v>10</v>
      </c>
      <c r="B17" s="1">
        <v>2</v>
      </c>
      <c r="C17" s="33">
        <v>52300</v>
      </c>
      <c r="D17" s="34">
        <f>'Template Copy'!$B$12/C17</f>
        <v>0.68007648183556402</v>
      </c>
      <c r="E17" s="35"/>
      <c r="F17" s="24">
        <v>25.05</v>
      </c>
      <c r="K17" s="5"/>
    </row>
    <row r="18" spans="1:11" x14ac:dyDescent="0.25">
      <c r="A18" s="11"/>
      <c r="B18" s="1">
        <v>3</v>
      </c>
      <c r="C18" s="33">
        <v>53400</v>
      </c>
      <c r="D18" s="34">
        <f>'Template Copy'!$B$12/C18</f>
        <v>0.66606741573033712</v>
      </c>
      <c r="E18" s="35"/>
      <c r="F18" s="24">
        <v>25.580000000000002</v>
      </c>
      <c r="K18" s="5"/>
    </row>
    <row r="19" spans="1:11" x14ac:dyDescent="0.25">
      <c r="A19" s="11"/>
      <c r="C19" s="30"/>
      <c r="D19" s="31"/>
      <c r="E19" s="36"/>
      <c r="F19" s="24"/>
    </row>
    <row r="20" spans="1:11" x14ac:dyDescent="0.25">
      <c r="A20" s="11" t="s">
        <v>6</v>
      </c>
      <c r="B20" s="1">
        <v>1</v>
      </c>
      <c r="C20" s="30">
        <v>58100</v>
      </c>
      <c r="D20" s="31">
        <f>'Template Copy'!$B$12/C20</f>
        <v>0.61218588640275384</v>
      </c>
      <c r="E20" s="36"/>
      <c r="F20" s="24">
        <v>27.830000000000002</v>
      </c>
      <c r="K20" s="5"/>
    </row>
    <row r="21" spans="1:11" x14ac:dyDescent="0.25">
      <c r="A21" s="11" t="s">
        <v>10</v>
      </c>
      <c r="B21" s="1">
        <v>2</v>
      </c>
      <c r="C21" s="30">
        <v>62200</v>
      </c>
      <c r="D21" s="31">
        <f>'Template Copy'!$B$12/C21</f>
        <v>0.57183279742765269</v>
      </c>
      <c r="E21" s="36"/>
      <c r="F21" s="24">
        <v>29.790000000000003</v>
      </c>
      <c r="K21" s="5"/>
    </row>
    <row r="22" spans="1:11" x14ac:dyDescent="0.25">
      <c r="A22" s="11"/>
      <c r="B22" s="1">
        <v>3</v>
      </c>
      <c r="C22" s="30">
        <v>66700</v>
      </c>
      <c r="D22" s="31">
        <f>'Template Copy'!$B$12/C22</f>
        <v>0.53325337331334333</v>
      </c>
      <c r="E22" s="36"/>
      <c r="F22" s="24">
        <v>31.950000000000003</v>
      </c>
      <c r="K22" s="5"/>
    </row>
    <row r="23" spans="1:11" x14ac:dyDescent="0.25">
      <c r="A23" s="11"/>
      <c r="B23" s="1">
        <v>4</v>
      </c>
      <c r="C23" s="30">
        <v>70000</v>
      </c>
      <c r="D23" s="31">
        <f>'Template Copy'!$B$12/C23</f>
        <v>0.50811428571428574</v>
      </c>
      <c r="E23" s="36"/>
      <c r="F23" s="24">
        <v>33.53</v>
      </c>
      <c r="K23" s="5"/>
    </row>
    <row r="24" spans="1:11" x14ac:dyDescent="0.25">
      <c r="A24" s="11"/>
      <c r="B24" s="1"/>
      <c r="C24" s="30"/>
      <c r="D24" s="31"/>
      <c r="E24" s="36"/>
      <c r="F24" s="24"/>
    </row>
    <row r="25" spans="1:11" x14ac:dyDescent="0.25">
      <c r="A25" s="11" t="s">
        <v>10</v>
      </c>
      <c r="B25" s="1">
        <v>1</v>
      </c>
      <c r="C25" s="30">
        <v>75100</v>
      </c>
      <c r="D25" s="31">
        <f>'Template Copy'!$B$12/C25</f>
        <v>0.47360852197070574</v>
      </c>
      <c r="E25" s="36"/>
      <c r="F25" s="24">
        <v>35.97</v>
      </c>
      <c r="K25" s="5"/>
    </row>
    <row r="26" spans="1:11" x14ac:dyDescent="0.25">
      <c r="A26" s="11"/>
      <c r="B26" s="1">
        <v>2</v>
      </c>
      <c r="C26" s="30">
        <v>82600</v>
      </c>
      <c r="D26" s="31">
        <f>'Template Copy'!$B$12/C26</f>
        <v>0.43060532687651332</v>
      </c>
      <c r="E26" s="36"/>
      <c r="F26" s="24">
        <v>39.559999999999995</v>
      </c>
      <c r="K26" s="5"/>
    </row>
    <row r="27" spans="1:11" x14ac:dyDescent="0.25">
      <c r="A27" s="11"/>
      <c r="B27" s="1">
        <v>3</v>
      </c>
      <c r="C27" s="30">
        <v>92300</v>
      </c>
      <c r="D27" s="31">
        <f>'Template Copy'!$B$12/C27</f>
        <v>0.38535211267605635</v>
      </c>
      <c r="E27" s="36"/>
      <c r="F27" s="24">
        <v>44.21</v>
      </c>
      <c r="K27" s="5"/>
    </row>
    <row r="28" spans="1:11" x14ac:dyDescent="0.25">
      <c r="A28" s="11"/>
      <c r="B28" s="1">
        <v>4</v>
      </c>
      <c r="C28" s="30">
        <v>103700</v>
      </c>
      <c r="D28" s="31">
        <f>'Template Copy'!$B$12/C28</f>
        <v>0.34298939247830279</v>
      </c>
      <c r="E28" s="36"/>
      <c r="F28" s="24">
        <v>49.669999999999995</v>
      </c>
      <c r="K28" s="5"/>
    </row>
    <row r="29" spans="1:11" x14ac:dyDescent="0.25">
      <c r="B29" s="1">
        <v>5</v>
      </c>
      <c r="C29" s="30">
        <v>115000</v>
      </c>
      <c r="D29" s="31">
        <f>'Template Copy'!$B$12/C29</f>
        <v>0.30928695652173915</v>
      </c>
      <c r="E29" s="36"/>
      <c r="F29" s="24">
        <v>55.08</v>
      </c>
      <c r="K29" s="5"/>
    </row>
    <row r="30" spans="1:11" x14ac:dyDescent="0.25">
      <c r="B30" s="10">
        <v>6</v>
      </c>
      <c r="C30" s="30">
        <v>123400</v>
      </c>
      <c r="D30" s="31">
        <f>'Template Copy'!$B$12/C30</f>
        <v>0.28823338735818477</v>
      </c>
      <c r="E30" s="36"/>
      <c r="F30" s="24">
        <v>59.1</v>
      </c>
      <c r="K30" s="5"/>
    </row>
    <row r="31" spans="1:11" x14ac:dyDescent="0.25">
      <c r="B31" s="1">
        <v>7</v>
      </c>
      <c r="C31" s="30">
        <v>129800</v>
      </c>
      <c r="D31" s="31">
        <f>'Template Copy'!$B$12/C31</f>
        <v>0.27402157164869029</v>
      </c>
      <c r="E31" s="36"/>
      <c r="F31" s="24">
        <v>62.169999999999995</v>
      </c>
      <c r="K31" s="5"/>
    </row>
    <row r="32" spans="1:11" x14ac:dyDescent="0.25">
      <c r="B32" s="1">
        <v>8</v>
      </c>
      <c r="C32" s="30">
        <v>143000</v>
      </c>
      <c r="D32" s="31">
        <f>'Template Copy'!$B$12/C32</f>
        <v>0.24872727272727271</v>
      </c>
      <c r="E32" s="36"/>
      <c r="F32" s="24">
        <v>68.490000000000009</v>
      </c>
      <c r="K32" s="5"/>
    </row>
    <row r="33" spans="1:11" x14ac:dyDescent="0.25">
      <c r="B33" s="1">
        <v>9</v>
      </c>
      <c r="C33" s="30">
        <v>157400</v>
      </c>
      <c r="D33" s="31">
        <f>'Template Copy'!$B$12/C33</f>
        <v>0.2259720457433291</v>
      </c>
      <c r="E33" s="36"/>
      <c r="F33" s="24">
        <v>75.39</v>
      </c>
      <c r="K33" s="5"/>
    </row>
    <row r="34" spans="1:11" x14ac:dyDescent="0.25">
      <c r="B34" s="1"/>
      <c r="C34" s="2"/>
      <c r="D34" s="3"/>
      <c r="F34" s="24"/>
    </row>
    <row r="35" spans="1:11" x14ac:dyDescent="0.25">
      <c r="A35" t="str">
        <f>'Template Copy'!$A$40</f>
        <v>Updated 11/1/2019</v>
      </c>
      <c r="D35" s="3"/>
    </row>
    <row r="36" spans="1:11" x14ac:dyDescent="0.25">
      <c r="D36" s="3"/>
    </row>
    <row r="37" spans="1:11" x14ac:dyDescent="0.25">
      <c r="A37" s="57" t="s">
        <v>394</v>
      </c>
      <c r="D37" s="3"/>
    </row>
  </sheetData>
  <hyperlinks>
    <hyperlink ref="A37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25" zoomScaleNormal="125" zoomScalePageLayoutView="125" workbookViewId="0">
      <selection activeCell="A10" sqref="A1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0" bestFit="1" customWidth="1"/>
    <col min="5" max="5" width="5.625" customWidth="1"/>
    <col min="6" max="6" width="11.625" customWidth="1"/>
  </cols>
  <sheetData>
    <row r="1" spans="1:11" x14ac:dyDescent="0.25">
      <c r="A1" s="11" t="str">
        <f>'Template Copy'!A1</f>
        <v>Percent Effort Calculations for Department of Labor Exempt/Non-Exempt Thresholds - 2019-20  Academic Salary Tables</v>
      </c>
      <c r="D1"/>
      <c r="E1" s="10"/>
    </row>
    <row r="2" spans="1:11" x14ac:dyDescent="0.25">
      <c r="A2" s="92" t="s">
        <v>543</v>
      </c>
      <c r="D2"/>
      <c r="E2" s="10"/>
    </row>
    <row r="3" spans="1:11" x14ac:dyDescent="0.25">
      <c r="A3" t="str">
        <f>'Template Copy'!A3</f>
        <v>For employees subject to the earnings test, FLSA status should be Non-Exempt unless weekly earnings ≥ $684</v>
      </c>
      <c r="D3"/>
      <c r="E3" s="10"/>
    </row>
    <row r="4" spans="1:11" x14ac:dyDescent="0.25">
      <c r="A4" t="str">
        <f>'Template Copy'!A4</f>
        <v>Annual Threshold Equivalent:  $35,568</v>
      </c>
      <c r="D4"/>
      <c r="E4" s="10"/>
    </row>
    <row r="5" spans="1:11" x14ac:dyDescent="0.25">
      <c r="A5" t="str">
        <f>'Template Copy'!A9</f>
        <v>The table below shows the minimum percentage of effort at each step that will produce annual earnings  ≥ $35,568.</v>
      </c>
    </row>
    <row r="6" spans="1:11" x14ac:dyDescent="0.25">
      <c r="A6" s="11" t="s">
        <v>488</v>
      </c>
    </row>
    <row r="7" spans="1:11" x14ac:dyDescent="0.25">
      <c r="A7" s="11" t="s">
        <v>489</v>
      </c>
    </row>
    <row r="9" spans="1:11" x14ac:dyDescent="0.25">
      <c r="C9" s="77" t="str">
        <f>'Template Copy'!$B$27</f>
        <v>Salary Scale</v>
      </c>
      <c r="D9" s="77" t="str">
        <f>'Template Copy'!$C$27</f>
        <v>Minimum Part-Time</v>
      </c>
      <c r="E9" s="10"/>
    </row>
    <row r="10" spans="1:11" x14ac:dyDescent="0.25">
      <c r="C10" s="93">
        <v>43831</v>
      </c>
      <c r="D10" s="77" t="str">
        <f>'Template Copy'!$C$28</f>
        <v>% Effort</v>
      </c>
      <c r="E10" s="10"/>
      <c r="F10" s="77" t="str">
        <f>'Template Copy'!$E$28</f>
        <v>Non-Exempt</v>
      </c>
    </row>
    <row r="11" spans="1:11" x14ac:dyDescent="0.25">
      <c r="A11" s="11" t="s">
        <v>7</v>
      </c>
      <c r="B11" s="77" t="str">
        <f>'Template Copy'!$A$29</f>
        <v>Step</v>
      </c>
      <c r="C11" s="77" t="str">
        <f>'Template Copy'!$B$29</f>
        <v>Annual</v>
      </c>
      <c r="D11" s="77" t="str">
        <f>'Template Copy'!$C$29</f>
        <v xml:space="preserve"> ≥ $35,568/Yr.</v>
      </c>
      <c r="E11" s="10"/>
      <c r="F11" s="77" t="str">
        <f>'Template Copy'!$E$29</f>
        <v>Hourly Rate</v>
      </c>
    </row>
    <row r="12" spans="1:11" x14ac:dyDescent="0.25">
      <c r="B12" s="10"/>
      <c r="D12"/>
    </row>
    <row r="13" spans="1:11" x14ac:dyDescent="0.25">
      <c r="A13" s="11" t="s">
        <v>9</v>
      </c>
      <c r="B13" s="10">
        <v>1</v>
      </c>
      <c r="C13" s="33">
        <v>42300</v>
      </c>
      <c r="D13" s="34">
        <f>'Template Copy'!$B$12/C13</f>
        <v>0.84085106382978725</v>
      </c>
      <c r="E13" s="35"/>
      <c r="F13" s="24">
        <v>20.260000000000002</v>
      </c>
      <c r="K13" s="5"/>
    </row>
    <row r="14" spans="1:11" x14ac:dyDescent="0.25">
      <c r="A14" s="11" t="s">
        <v>10</v>
      </c>
      <c r="B14" s="10">
        <v>2</v>
      </c>
      <c r="C14" s="33">
        <v>45100</v>
      </c>
      <c r="D14" s="34">
        <f>'Template Copy'!$B$12/C14</f>
        <v>0.78864745011086479</v>
      </c>
      <c r="E14" s="35"/>
      <c r="F14" s="24">
        <v>21.6</v>
      </c>
      <c r="K14" s="5"/>
    </row>
    <row r="15" spans="1:11" x14ac:dyDescent="0.25">
      <c r="A15" s="11"/>
      <c r="B15" s="10"/>
      <c r="C15" s="30"/>
      <c r="D15" s="31"/>
      <c r="E15" s="36"/>
      <c r="F15" s="24"/>
    </row>
    <row r="16" spans="1:11" x14ac:dyDescent="0.25">
      <c r="A16" s="11" t="s">
        <v>5</v>
      </c>
      <c r="B16" s="10">
        <v>1</v>
      </c>
      <c r="C16" s="33">
        <v>51700</v>
      </c>
      <c r="D16" s="34">
        <f>'Template Copy'!$B$12/C16</f>
        <v>0.68796905222437132</v>
      </c>
      <c r="E16" s="35"/>
      <c r="F16" s="24">
        <v>24.770000000000003</v>
      </c>
      <c r="K16" s="5"/>
    </row>
    <row r="17" spans="1:11" x14ac:dyDescent="0.25">
      <c r="A17" s="11" t="s">
        <v>10</v>
      </c>
      <c r="B17" s="10">
        <v>2</v>
      </c>
      <c r="C17" s="33">
        <v>53300</v>
      </c>
      <c r="D17" s="34">
        <f>'Template Copy'!$B$12/C17</f>
        <v>0.66731707317073174</v>
      </c>
      <c r="E17" s="35"/>
      <c r="F17" s="24">
        <v>25.53</v>
      </c>
      <c r="K17" s="5"/>
    </row>
    <row r="18" spans="1:11" x14ac:dyDescent="0.25">
      <c r="A18" s="11"/>
      <c r="B18" s="10">
        <v>3</v>
      </c>
      <c r="C18" s="33">
        <v>55000</v>
      </c>
      <c r="D18" s="34">
        <f>'Template Copy'!$B$12/C18</f>
        <v>0.64669090909090909</v>
      </c>
      <c r="E18" s="35"/>
      <c r="F18" s="24">
        <v>26.35</v>
      </c>
      <c r="K18" s="5"/>
    </row>
    <row r="19" spans="1:11" x14ac:dyDescent="0.25">
      <c r="A19" s="11"/>
      <c r="C19" s="30"/>
      <c r="D19" s="31"/>
      <c r="E19" s="36"/>
      <c r="F19" s="24"/>
    </row>
    <row r="20" spans="1:11" x14ac:dyDescent="0.25">
      <c r="A20" s="11" t="s">
        <v>6</v>
      </c>
      <c r="B20" s="10">
        <v>1</v>
      </c>
      <c r="C20" s="30">
        <v>59600</v>
      </c>
      <c r="D20" s="31">
        <f>'Template Copy'!$B$12/C20</f>
        <v>0.59677852348993288</v>
      </c>
      <c r="E20" s="36"/>
      <c r="F20" s="24">
        <v>28.55</v>
      </c>
      <c r="K20" s="5"/>
    </row>
    <row r="21" spans="1:11" x14ac:dyDescent="0.25">
      <c r="A21" s="11" t="s">
        <v>10</v>
      </c>
      <c r="B21" s="10">
        <v>2</v>
      </c>
      <c r="C21" s="30">
        <v>63400</v>
      </c>
      <c r="D21" s="31">
        <f>'Template Copy'!$B$12/C21</f>
        <v>0.56100946372239746</v>
      </c>
      <c r="E21" s="36"/>
      <c r="F21" s="24">
        <v>30.37</v>
      </c>
      <c r="K21" s="5"/>
    </row>
    <row r="22" spans="1:11" x14ac:dyDescent="0.25">
      <c r="A22" s="11"/>
      <c r="B22" s="10">
        <v>3</v>
      </c>
      <c r="C22" s="30">
        <v>68000</v>
      </c>
      <c r="D22" s="31">
        <f>'Template Copy'!$B$12/C22</f>
        <v>0.5230588235294118</v>
      </c>
      <c r="E22" s="36"/>
      <c r="F22" s="24">
        <v>32.57</v>
      </c>
      <c r="K22" s="5"/>
    </row>
    <row r="23" spans="1:11" x14ac:dyDescent="0.25">
      <c r="A23" s="11"/>
      <c r="B23" s="10">
        <v>4</v>
      </c>
      <c r="C23" s="30">
        <v>71300</v>
      </c>
      <c r="D23" s="31">
        <f>'Template Copy'!$B$12/C23</f>
        <v>0.4988499298737728</v>
      </c>
      <c r="E23" s="36"/>
      <c r="F23" s="24">
        <v>34.15</v>
      </c>
      <c r="K23" s="5"/>
    </row>
    <row r="24" spans="1:11" x14ac:dyDescent="0.25">
      <c r="A24" s="11"/>
      <c r="B24" s="10"/>
      <c r="C24" s="30"/>
      <c r="D24" s="31"/>
      <c r="E24" s="36"/>
      <c r="F24" s="24"/>
    </row>
    <row r="25" spans="1:11" x14ac:dyDescent="0.25">
      <c r="A25" s="11" t="s">
        <v>10</v>
      </c>
      <c r="B25" s="10">
        <v>1</v>
      </c>
      <c r="C25" s="30">
        <v>75900</v>
      </c>
      <c r="D25" s="31">
        <f>'Template Copy'!$B$12/C25</f>
        <v>0.46861660079051382</v>
      </c>
      <c r="E25" s="36"/>
      <c r="F25" s="24">
        <v>36.36</v>
      </c>
      <c r="K25" s="5"/>
    </row>
    <row r="26" spans="1:11" x14ac:dyDescent="0.25">
      <c r="A26" s="11"/>
      <c r="B26" s="10">
        <v>2</v>
      </c>
      <c r="C26" s="30">
        <v>83400</v>
      </c>
      <c r="D26" s="31">
        <f>'Template Copy'!$B$12/C26</f>
        <v>0.42647482014388488</v>
      </c>
      <c r="E26" s="36"/>
      <c r="F26" s="24">
        <v>39.949999999999996</v>
      </c>
      <c r="K26" s="5"/>
    </row>
    <row r="27" spans="1:11" x14ac:dyDescent="0.25">
      <c r="A27" s="11"/>
      <c r="B27" s="10">
        <v>3</v>
      </c>
      <c r="C27" s="30">
        <v>93200</v>
      </c>
      <c r="D27" s="31">
        <f>'Template Copy'!$B$12/C27</f>
        <v>0.38163090128755367</v>
      </c>
      <c r="E27" s="36"/>
      <c r="F27" s="24">
        <v>44.64</v>
      </c>
      <c r="K27" s="5"/>
    </row>
    <row r="28" spans="1:11" x14ac:dyDescent="0.25">
      <c r="A28" s="11"/>
      <c r="B28" s="10">
        <v>4</v>
      </c>
      <c r="C28" s="30">
        <v>104700</v>
      </c>
      <c r="D28" s="31">
        <f>'Template Copy'!$B$12/C28</f>
        <v>0.33971346704871058</v>
      </c>
      <c r="E28" s="36"/>
      <c r="F28" s="24">
        <v>50.15</v>
      </c>
      <c r="K28" s="5"/>
    </row>
    <row r="29" spans="1:11" x14ac:dyDescent="0.25">
      <c r="B29" s="10">
        <v>5</v>
      </c>
      <c r="C29" s="30">
        <v>116100</v>
      </c>
      <c r="D29" s="31">
        <f>'Template Copy'!$B$12/C29</f>
        <v>0.30635658914728681</v>
      </c>
      <c r="E29" s="36"/>
      <c r="F29" s="24">
        <v>55.61</v>
      </c>
      <c r="K29" s="5"/>
    </row>
    <row r="30" spans="1:11" x14ac:dyDescent="0.25">
      <c r="B30" s="10">
        <v>6</v>
      </c>
      <c r="C30" s="30">
        <v>125800</v>
      </c>
      <c r="D30" s="31">
        <f>'Template Copy'!$B$12/C30</f>
        <v>0.28273449920508742</v>
      </c>
      <c r="E30" s="36"/>
      <c r="F30" s="24">
        <v>60.25</v>
      </c>
      <c r="K30" s="5"/>
    </row>
    <row r="31" spans="1:11" x14ac:dyDescent="0.25">
      <c r="B31" s="10">
        <v>7</v>
      </c>
      <c r="C31" s="30">
        <v>132300</v>
      </c>
      <c r="D31" s="31">
        <f>'Template Copy'!$B$12/C31</f>
        <v>0.26884353741496597</v>
      </c>
      <c r="E31" s="36"/>
      <c r="F31" s="24">
        <v>63.37</v>
      </c>
      <c r="K31" s="5"/>
    </row>
    <row r="32" spans="1:11" x14ac:dyDescent="0.25">
      <c r="B32" s="10">
        <v>8</v>
      </c>
      <c r="C32" s="30">
        <v>144400</v>
      </c>
      <c r="D32" s="31">
        <f>'Template Copy'!$B$12/C32</f>
        <v>0.24631578947368421</v>
      </c>
      <c r="E32" s="36"/>
      <c r="F32" s="24">
        <v>69.160000000000011</v>
      </c>
      <c r="K32" s="5"/>
    </row>
    <row r="33" spans="1:11" x14ac:dyDescent="0.25">
      <c r="B33" s="10">
        <v>9</v>
      </c>
      <c r="C33" s="30">
        <v>159000</v>
      </c>
      <c r="D33" s="31">
        <f>'Template Copy'!$B$12/C33</f>
        <v>0.22369811320754718</v>
      </c>
      <c r="E33" s="36"/>
      <c r="F33" s="24">
        <v>76.150000000000006</v>
      </c>
      <c r="K33" s="5"/>
    </row>
    <row r="34" spans="1:11" x14ac:dyDescent="0.25">
      <c r="B34" s="10"/>
      <c r="C34" s="2"/>
      <c r="D34" s="3"/>
      <c r="F34" s="24"/>
    </row>
    <row r="35" spans="1:11" x14ac:dyDescent="0.25">
      <c r="A35" t="str">
        <f>'Template Copy'!$A$40</f>
        <v>Updated 11/1/2019</v>
      </c>
      <c r="D35" s="3"/>
    </row>
    <row r="36" spans="1:11" x14ac:dyDescent="0.25">
      <c r="D36" s="3"/>
    </row>
    <row r="37" spans="1:11" x14ac:dyDescent="0.25">
      <c r="A37" s="57" t="s">
        <v>394</v>
      </c>
      <c r="D37" s="3"/>
    </row>
  </sheetData>
  <hyperlinks>
    <hyperlink ref="A37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125" zoomScaleNormal="125" zoomScalePageLayoutView="125" workbookViewId="0">
      <selection activeCell="A7" sqref="A7"/>
    </sheetView>
  </sheetViews>
  <sheetFormatPr defaultColWidth="11" defaultRowHeight="15.75" x14ac:dyDescent="0.25"/>
  <cols>
    <col min="1" max="2" width="13.375" customWidth="1"/>
    <col min="3" max="3" width="2.625" style="1" customWidth="1"/>
    <col min="4" max="4" width="11.625" style="10" customWidth="1"/>
    <col min="5" max="5" width="2.625" style="10" customWidth="1"/>
    <col min="6" max="6" width="13.375" customWidth="1"/>
    <col min="7" max="7" width="13.625" bestFit="1" customWidth="1"/>
    <col min="8" max="8" width="2.625" style="10" customWidth="1"/>
    <col min="9" max="9" width="11.625" style="10" customWidth="1"/>
    <col min="10" max="10" width="2.625" style="10" customWidth="1"/>
    <col min="11" max="11" width="13.375" customWidth="1"/>
    <col min="12" max="12" width="13.625" bestFit="1" customWidth="1"/>
    <col min="13" max="13" width="2.625" style="10" customWidth="1"/>
    <col min="14" max="14" width="11.625" style="10" customWidth="1"/>
    <col min="15" max="15" width="2.625" style="10" customWidth="1"/>
  </cols>
  <sheetData>
    <row r="1" spans="1:16" x14ac:dyDescent="0.25">
      <c r="A1" s="11" t="str">
        <f>'Template Copy'!A1</f>
        <v>Percent Effort Calculations for Department of Labor Exempt/Non-Exempt Thresholds - 2019-20  Academic Salary Tables</v>
      </c>
      <c r="C1"/>
      <c r="D1"/>
      <c r="E1"/>
      <c r="F1" s="10"/>
      <c r="H1"/>
      <c r="I1"/>
      <c r="J1"/>
      <c r="M1"/>
      <c r="N1"/>
      <c r="O1"/>
    </row>
    <row r="2" spans="1:16" x14ac:dyDescent="0.25">
      <c r="A2" s="19" t="str">
        <f>'Template Copy'!A2</f>
        <v>Scales Effective 7/1/2019 - Threshold Effective 1/1/2020</v>
      </c>
      <c r="C2"/>
      <c r="D2"/>
      <c r="E2"/>
      <c r="F2" s="10"/>
      <c r="H2"/>
      <c r="I2"/>
      <c r="J2"/>
      <c r="M2"/>
      <c r="N2"/>
      <c r="O2"/>
    </row>
    <row r="3" spans="1:16" x14ac:dyDescent="0.25">
      <c r="A3" t="str">
        <f>'Template Copy'!A3</f>
        <v>For employees subject to the earnings test, FLSA status should be Non-Exempt unless weekly earnings ≥ $684</v>
      </c>
      <c r="C3"/>
      <c r="D3"/>
      <c r="E3"/>
      <c r="F3" s="10"/>
      <c r="H3"/>
      <c r="I3"/>
      <c r="J3"/>
      <c r="M3"/>
      <c r="N3"/>
      <c r="O3"/>
    </row>
    <row r="4" spans="1:16" x14ac:dyDescent="0.25">
      <c r="A4" t="str">
        <f>'Template Copy'!A4</f>
        <v>Annual Threshold Equivalent:  $35,568</v>
      </c>
      <c r="C4"/>
      <c r="D4"/>
      <c r="E4"/>
      <c r="F4" s="10"/>
      <c r="H4"/>
      <c r="I4"/>
      <c r="J4"/>
      <c r="M4"/>
      <c r="N4"/>
      <c r="O4"/>
    </row>
    <row r="5" spans="1:16" x14ac:dyDescent="0.25">
      <c r="A5" t="str">
        <f>'Template Copy'!A9</f>
        <v>The table below shows the minimum percentage of effort at each step that will produce annual earnings  ≥ $35,568.</v>
      </c>
      <c r="C5" s="10"/>
    </row>
    <row r="6" spans="1:16" x14ac:dyDescent="0.25">
      <c r="A6" s="11" t="s">
        <v>354</v>
      </c>
      <c r="C6" s="10"/>
    </row>
    <row r="7" spans="1:16" x14ac:dyDescent="0.25">
      <c r="A7" s="11" t="s">
        <v>547</v>
      </c>
    </row>
    <row r="9" spans="1:16" x14ac:dyDescent="0.25">
      <c r="A9" s="15" t="s">
        <v>352</v>
      </c>
      <c r="B9" s="22" t="s">
        <v>369</v>
      </c>
      <c r="C9" s="14"/>
      <c r="D9" s="22"/>
      <c r="E9" s="22"/>
      <c r="F9" s="15" t="s">
        <v>353</v>
      </c>
      <c r="G9" s="45" t="s">
        <v>369</v>
      </c>
      <c r="H9" s="22"/>
      <c r="I9" s="22"/>
      <c r="J9" s="22"/>
      <c r="K9" s="15" t="s">
        <v>33</v>
      </c>
      <c r="L9" s="45" t="s">
        <v>369</v>
      </c>
      <c r="M9" s="22"/>
      <c r="N9" s="22"/>
      <c r="O9" s="22"/>
    </row>
    <row r="10" spans="1:16" x14ac:dyDescent="0.25">
      <c r="A10" s="41">
        <f>'Template Copy'!$B$28</f>
        <v>43647</v>
      </c>
      <c r="B10" s="22" t="str">
        <f>'Template Copy'!$C$28</f>
        <v>% Effort</v>
      </c>
      <c r="C10" s="14"/>
      <c r="D10" s="22" t="str">
        <f>'Template Copy'!$E$28</f>
        <v>Non-Exempt</v>
      </c>
      <c r="E10" s="22"/>
      <c r="F10" s="41">
        <f>'Template Copy'!$B$28</f>
        <v>43647</v>
      </c>
      <c r="G10" s="22" t="str">
        <f>'Template Copy'!$C$28</f>
        <v>% Effort</v>
      </c>
      <c r="H10" s="22"/>
      <c r="I10" s="22" t="str">
        <f>'Template Copy'!$E$28</f>
        <v>Non-Exempt</v>
      </c>
      <c r="J10" s="22"/>
      <c r="K10" s="41">
        <f>'Template Copy'!$B$28</f>
        <v>43647</v>
      </c>
      <c r="L10" s="22" t="str">
        <f>'Template Copy'!$C$28</f>
        <v>% Effort</v>
      </c>
      <c r="M10" s="22"/>
      <c r="N10" s="22" t="str">
        <f>'Template Copy'!$E$28</f>
        <v>Non-Exempt</v>
      </c>
      <c r="O10" s="22"/>
      <c r="P10" s="47" t="s">
        <v>364</v>
      </c>
    </row>
    <row r="11" spans="1:16" x14ac:dyDescent="0.25">
      <c r="A11" s="22" t="str">
        <f>'Template Copy'!$B$29</f>
        <v>Annual</v>
      </c>
      <c r="B11" s="22" t="str">
        <f>'Template Copy'!$C$29</f>
        <v xml:space="preserve"> ≥ $35,568/Yr.</v>
      </c>
      <c r="C11" s="14"/>
      <c r="D11" s="22" t="str">
        <f>'Template Copy'!$E$29</f>
        <v>Hourly Rate</v>
      </c>
      <c r="E11" s="22"/>
      <c r="F11" s="22" t="str">
        <f>'Template Copy'!$B$29</f>
        <v>Annual</v>
      </c>
      <c r="G11" s="22" t="str">
        <f>'Template Copy'!$C$29</f>
        <v xml:space="preserve"> ≥ $35,568/Yr.</v>
      </c>
      <c r="H11" s="22"/>
      <c r="I11" s="22" t="str">
        <f>'Template Copy'!$E$29</f>
        <v>Hourly Rate</v>
      </c>
      <c r="J11" s="22"/>
      <c r="K11" s="22" t="str">
        <f>'Template Copy'!$B$29</f>
        <v>Annual</v>
      </c>
      <c r="L11" s="22" t="str">
        <f>'Template Copy'!$C$29</f>
        <v xml:space="preserve"> ≥ $35,568/Yr.</v>
      </c>
      <c r="M11" s="22"/>
      <c r="N11" s="22" t="str">
        <f>'Template Copy'!$E$29</f>
        <v>Hourly Rate</v>
      </c>
      <c r="O11" s="22"/>
      <c r="P11" s="48" t="s">
        <v>365</v>
      </c>
    </row>
    <row r="12" spans="1:16" x14ac:dyDescent="0.25">
      <c r="D12"/>
      <c r="E12"/>
      <c r="I12"/>
      <c r="J12"/>
      <c r="N12"/>
      <c r="O12"/>
      <c r="P12" s="46"/>
    </row>
    <row r="13" spans="1:16" x14ac:dyDescent="0.25">
      <c r="A13" s="2">
        <v>55014</v>
      </c>
      <c r="B13" s="3">
        <f>'Template Copy'!$B$12/A13</f>
        <v>0.64652633875013632</v>
      </c>
      <c r="C13" s="20"/>
      <c r="D13" s="24">
        <v>26.35</v>
      </c>
      <c r="E13" s="24"/>
      <c r="F13" s="2">
        <v>61201</v>
      </c>
      <c r="G13" s="3">
        <f>'Template Copy'!$B$12/F13</f>
        <v>0.58116697439584319</v>
      </c>
      <c r="H13" s="20"/>
      <c r="I13" s="24">
        <v>29.32</v>
      </c>
      <c r="J13" s="24"/>
      <c r="K13" s="2">
        <v>82045</v>
      </c>
      <c r="L13" s="3">
        <f>'Template Copy'!$B$12/K13</f>
        <v>0.43351819123651653</v>
      </c>
      <c r="M13" s="20"/>
      <c r="N13" s="24">
        <v>39.299999999999997</v>
      </c>
      <c r="O13" s="24"/>
      <c r="P13" s="47">
        <v>1</v>
      </c>
    </row>
    <row r="14" spans="1:16" x14ac:dyDescent="0.25">
      <c r="A14" s="2">
        <v>56499</v>
      </c>
      <c r="B14" s="3">
        <f>'Template Copy'!$B$12/A14</f>
        <v>0.62953326607550575</v>
      </c>
      <c r="C14" s="20"/>
      <c r="D14" s="24">
        <v>27.060000000000002</v>
      </c>
      <c r="E14" s="20"/>
      <c r="F14" s="2">
        <v>62854</v>
      </c>
      <c r="G14" s="3">
        <f>'Template Copy'!$B$12/F14</f>
        <v>0.5658828395965253</v>
      </c>
      <c r="H14" s="20"/>
      <c r="I14" s="24">
        <v>30.110000000000003</v>
      </c>
      <c r="J14" s="20"/>
      <c r="K14" s="2">
        <v>84260</v>
      </c>
      <c r="L14" s="3">
        <f>'Template Copy'!$B$12/K14</f>
        <v>0.42212200332304772</v>
      </c>
      <c r="M14" s="20"/>
      <c r="N14" s="24">
        <v>40.36</v>
      </c>
      <c r="O14" s="20"/>
      <c r="P14" s="47">
        <v>2</v>
      </c>
    </row>
    <row r="15" spans="1:16" x14ac:dyDescent="0.25">
      <c r="A15" s="2">
        <v>58025</v>
      </c>
      <c r="B15" s="3">
        <f>'Template Copy'!$B$12/A15</f>
        <v>0.61297716501507971</v>
      </c>
      <c r="C15" s="20"/>
      <c r="D15" s="24">
        <v>27.790000000000003</v>
      </c>
      <c r="E15" s="20"/>
      <c r="F15" s="2">
        <v>64552</v>
      </c>
      <c r="G15" s="3">
        <f>'Template Copy'!$B$12/F15</f>
        <v>0.55099764530920803</v>
      </c>
      <c r="H15" s="20"/>
      <c r="I15" s="24">
        <v>30.92</v>
      </c>
      <c r="J15" s="20"/>
      <c r="K15" s="2">
        <v>86534</v>
      </c>
      <c r="L15" s="3">
        <f>'Template Copy'!$B$12/K15</f>
        <v>0.41102919083828321</v>
      </c>
      <c r="M15" s="20"/>
      <c r="N15" s="24">
        <v>41.449999999999996</v>
      </c>
      <c r="O15" s="20"/>
      <c r="P15" s="47">
        <v>3</v>
      </c>
    </row>
    <row r="16" spans="1:16" x14ac:dyDescent="0.25">
      <c r="A16" s="2">
        <v>59592</v>
      </c>
      <c r="B16" s="3">
        <f>'Template Copy'!$B$12/A16</f>
        <v>0.59685863874345546</v>
      </c>
      <c r="C16" s="20"/>
      <c r="D16" s="24">
        <v>28.55</v>
      </c>
      <c r="E16" s="20"/>
      <c r="F16" s="2">
        <v>66294</v>
      </c>
      <c r="G16" s="3">
        <f>'Template Copy'!$B$12/F16</f>
        <v>0.53651914200380124</v>
      </c>
      <c r="H16" s="20"/>
      <c r="I16" s="24">
        <v>31.75</v>
      </c>
      <c r="J16" s="20"/>
      <c r="K16" s="2">
        <v>88871</v>
      </c>
      <c r="L16" s="3">
        <f>'Template Copy'!$B$12/K16</f>
        <v>0.4002205443845574</v>
      </c>
      <c r="M16" s="20"/>
      <c r="N16" s="24">
        <v>42.57</v>
      </c>
      <c r="O16" s="20"/>
      <c r="P16" s="47">
        <v>4</v>
      </c>
    </row>
    <row r="17" spans="1:16" x14ac:dyDescent="0.25">
      <c r="A17" s="2">
        <v>61201</v>
      </c>
      <c r="B17" s="3">
        <f>'Template Copy'!$B$12/A17</f>
        <v>0.58116697439584319</v>
      </c>
      <c r="C17" s="20"/>
      <c r="D17" s="24">
        <v>29.32</v>
      </c>
      <c r="E17" s="20"/>
      <c r="F17" s="2">
        <v>68085</v>
      </c>
      <c r="G17" s="3">
        <f>'Template Copy'!$B$12/F17</f>
        <v>0.52240581625908789</v>
      </c>
      <c r="H17" s="20"/>
      <c r="I17" s="24">
        <v>32.61</v>
      </c>
      <c r="J17" s="20"/>
      <c r="K17" s="2">
        <v>91270</v>
      </c>
      <c r="L17" s="3">
        <f>'Template Copy'!$B$12/K17</f>
        <v>0.38970088747671744</v>
      </c>
      <c r="M17" s="20"/>
      <c r="N17" s="24">
        <v>43.72</v>
      </c>
      <c r="O17" s="20"/>
      <c r="P17" s="47">
        <v>5</v>
      </c>
    </row>
    <row r="18" spans="1:16" x14ac:dyDescent="0.25">
      <c r="A18" s="2">
        <v>62854</v>
      </c>
      <c r="B18" s="3">
        <f>'Template Copy'!$B$12/A18</f>
        <v>0.5658828395965253</v>
      </c>
      <c r="C18" s="20"/>
      <c r="D18" s="24">
        <v>30.110000000000003</v>
      </c>
      <c r="E18" s="20"/>
      <c r="F18" s="2">
        <v>69923</v>
      </c>
      <c r="G18" s="3">
        <f>'Template Copy'!$B$12/F18</f>
        <v>0.50867382692390206</v>
      </c>
      <c r="H18" s="20"/>
      <c r="I18" s="24">
        <v>33.489999999999995</v>
      </c>
      <c r="J18" s="20"/>
      <c r="K18" s="2">
        <v>93735</v>
      </c>
      <c r="L18" s="3">
        <f>'Template Copy'!$B$12/K18</f>
        <v>0.37945271243398943</v>
      </c>
      <c r="M18" s="20"/>
      <c r="N18" s="24">
        <v>44.9</v>
      </c>
      <c r="O18" s="20"/>
      <c r="P18" s="47">
        <v>6</v>
      </c>
    </row>
    <row r="19" spans="1:16" x14ac:dyDescent="0.25">
      <c r="A19" s="2">
        <v>64552</v>
      </c>
      <c r="B19" s="3">
        <f>'Template Copy'!$B$12/A19</f>
        <v>0.55099764530920803</v>
      </c>
      <c r="C19" s="20"/>
      <c r="D19" s="24">
        <v>30.92</v>
      </c>
      <c r="E19" s="20"/>
      <c r="F19" s="2">
        <v>71811</v>
      </c>
      <c r="G19" s="3">
        <f>'Template Copy'!$B$12/F19</f>
        <v>0.49530016292768519</v>
      </c>
      <c r="H19" s="20"/>
      <c r="I19" s="24">
        <v>34.4</v>
      </c>
      <c r="J19" s="20"/>
      <c r="K19" s="2">
        <v>96266</v>
      </c>
      <c r="L19" s="3">
        <f>'Template Copy'!$B$12/K19</f>
        <v>0.36947624291026948</v>
      </c>
      <c r="M19" s="20"/>
      <c r="N19" s="24">
        <v>46.11</v>
      </c>
      <c r="O19" s="20"/>
      <c r="P19" s="47">
        <v>7</v>
      </c>
    </row>
    <row r="20" spans="1:16" x14ac:dyDescent="0.25">
      <c r="A20" s="2">
        <v>66294</v>
      </c>
      <c r="B20" s="3">
        <f>'Template Copy'!$B$12/A20</f>
        <v>0.53651914200380124</v>
      </c>
      <c r="C20" s="20"/>
      <c r="D20" s="24">
        <v>31.75</v>
      </c>
      <c r="E20" s="20"/>
      <c r="F20" s="2">
        <v>73751</v>
      </c>
      <c r="G20" s="3">
        <f>'Template Copy'!$B$12/F20</f>
        <v>0.48227142682811081</v>
      </c>
      <c r="H20" s="20"/>
      <c r="I20" s="24">
        <v>35.33</v>
      </c>
      <c r="J20" s="20"/>
      <c r="K20" s="2">
        <v>98865</v>
      </c>
      <c r="L20" s="3">
        <f>'Template Copy'!$B$12/K20</f>
        <v>0.35976331360946745</v>
      </c>
      <c r="M20" s="20"/>
      <c r="N20" s="24">
        <v>47.35</v>
      </c>
      <c r="O20" s="20"/>
      <c r="P20" s="47">
        <v>8</v>
      </c>
    </row>
    <row r="21" spans="1:16" x14ac:dyDescent="0.25">
      <c r="A21" s="2">
        <v>68085</v>
      </c>
      <c r="B21" s="3">
        <f>'Template Copy'!$B$12/A21</f>
        <v>0.52240581625908789</v>
      </c>
      <c r="C21" s="20"/>
      <c r="D21" s="24">
        <v>32.61</v>
      </c>
      <c r="E21" s="20"/>
      <c r="F21" s="2">
        <v>75742</v>
      </c>
      <c r="G21" s="3">
        <f>'Template Copy'!$B$12/F21</f>
        <v>0.46959414855694331</v>
      </c>
      <c r="H21" s="20"/>
      <c r="I21" s="24">
        <v>36.28</v>
      </c>
      <c r="J21" s="20"/>
      <c r="K21" s="2">
        <v>101535</v>
      </c>
      <c r="L21" s="3">
        <f>'Template Copy'!$B$12/K21</f>
        <v>0.3503028512335648</v>
      </c>
      <c r="M21" s="20"/>
      <c r="N21" s="24">
        <v>48.629999999999995</v>
      </c>
      <c r="O21" s="20"/>
      <c r="P21" s="47">
        <v>9</v>
      </c>
    </row>
    <row r="22" spans="1:16" x14ac:dyDescent="0.25">
      <c r="A22" s="2"/>
      <c r="B22" s="3"/>
      <c r="F22" s="2">
        <v>77787</v>
      </c>
      <c r="G22" s="3">
        <f>'Template Copy'!$B$12/F22</f>
        <v>0.45724864051833852</v>
      </c>
      <c r="I22" s="24">
        <v>37.26</v>
      </c>
      <c r="K22" s="2">
        <v>104276</v>
      </c>
      <c r="L22" s="3">
        <f>'Template Copy'!$B$12/K22</f>
        <v>0.34109478691165751</v>
      </c>
      <c r="N22" s="24">
        <v>49.949999999999996</v>
      </c>
      <c r="P22" s="47">
        <v>10</v>
      </c>
    </row>
    <row r="23" spans="1:16" x14ac:dyDescent="0.25">
      <c r="A23" s="2"/>
      <c r="B23" s="3"/>
      <c r="F23" s="2">
        <v>79888</v>
      </c>
      <c r="G23" s="3">
        <f>'Template Copy'!$B$12/F23</f>
        <v>0.44522331263769277</v>
      </c>
      <c r="I23" s="24">
        <v>38.269999999999996</v>
      </c>
      <c r="K23" s="2">
        <v>107092</v>
      </c>
      <c r="L23" s="3">
        <f>'Template Copy'!$B$12/K23</f>
        <v>0.33212564897471331</v>
      </c>
      <c r="N23" s="24">
        <v>51.29</v>
      </c>
      <c r="P23" s="47">
        <v>11</v>
      </c>
    </row>
    <row r="24" spans="1:16" x14ac:dyDescent="0.25">
      <c r="A24" s="2"/>
      <c r="B24" s="3"/>
      <c r="F24" s="2">
        <v>82045</v>
      </c>
      <c r="G24" s="3">
        <f>'Template Copy'!$B$12/F24</f>
        <v>0.43351819123651653</v>
      </c>
      <c r="I24" s="24">
        <v>39.299999999999997</v>
      </c>
      <c r="K24" s="2">
        <v>109983</v>
      </c>
      <c r="L24" s="3">
        <f>'Template Copy'!$B$12/K24</f>
        <v>0.32339543383977526</v>
      </c>
      <c r="N24" s="24">
        <v>52.68</v>
      </c>
      <c r="P24" s="47">
        <v>12</v>
      </c>
    </row>
    <row r="25" spans="1:16" x14ac:dyDescent="0.25">
      <c r="A25" s="2"/>
      <c r="B25" s="3"/>
      <c r="F25" s="2">
        <v>84260</v>
      </c>
      <c r="G25" s="3">
        <f>'Template Copy'!$B$12/F25</f>
        <v>0.42212200332304772</v>
      </c>
      <c r="I25" s="24">
        <v>40.36</v>
      </c>
      <c r="K25" s="2">
        <v>112952</v>
      </c>
      <c r="L25" s="3">
        <f>'Template Copy'!$B$12/K25</f>
        <v>0.3148948225795028</v>
      </c>
      <c r="N25" s="24">
        <v>54.1</v>
      </c>
      <c r="P25" s="47">
        <v>13</v>
      </c>
    </row>
    <row r="26" spans="1:16" x14ac:dyDescent="0.25">
      <c r="A26" s="2"/>
      <c r="B26" s="3"/>
      <c r="F26" s="2">
        <v>86534</v>
      </c>
      <c r="G26" s="3">
        <f>'Template Copy'!$B$12/F26</f>
        <v>0.41102919083828321</v>
      </c>
      <c r="I26" s="24">
        <v>41.449999999999996</v>
      </c>
      <c r="K26" s="2">
        <v>116002</v>
      </c>
      <c r="L26" s="3">
        <f>'Template Copy'!$B$12/K26</f>
        <v>0.30661540318270375</v>
      </c>
      <c r="N26" s="24">
        <v>55.559999999999995</v>
      </c>
      <c r="P26" s="47">
        <v>14</v>
      </c>
    </row>
    <row r="27" spans="1:16" x14ac:dyDescent="0.25">
      <c r="A27" s="2"/>
      <c r="B27" s="3"/>
      <c r="F27" s="2">
        <v>88871</v>
      </c>
      <c r="G27" s="3">
        <f>'Template Copy'!$B$12/F27</f>
        <v>0.4002205443845574</v>
      </c>
      <c r="I27" s="24">
        <v>42.57</v>
      </c>
      <c r="K27" s="2">
        <v>119133</v>
      </c>
      <c r="L27" s="3">
        <f>'Template Copy'!$B$12/K27</f>
        <v>0.29855707486590616</v>
      </c>
      <c r="N27" s="24">
        <v>57.059999999999995</v>
      </c>
      <c r="P27" s="47">
        <v>15</v>
      </c>
    </row>
    <row r="28" spans="1:16" x14ac:dyDescent="0.25">
      <c r="A28" s="2"/>
      <c r="B28" s="3"/>
      <c r="F28" s="2">
        <v>91270</v>
      </c>
      <c r="G28" s="3">
        <f>'Template Copy'!$B$12/F28</f>
        <v>0.38970088747671744</v>
      </c>
      <c r="I28" s="24">
        <v>43.72</v>
      </c>
      <c r="K28" s="2">
        <v>122350</v>
      </c>
      <c r="L28" s="3">
        <f>'Template Copy'!$B$12/K28</f>
        <v>0.29070698814875356</v>
      </c>
      <c r="N28" s="24">
        <v>58.6</v>
      </c>
      <c r="P28" s="47">
        <v>16</v>
      </c>
    </row>
    <row r="29" spans="1:16" x14ac:dyDescent="0.25">
      <c r="A29" s="2"/>
      <c r="B29" s="3"/>
      <c r="F29" s="2">
        <v>93735</v>
      </c>
      <c r="G29" s="3">
        <f>'Template Copy'!$B$12/F29</f>
        <v>0.37945271243398943</v>
      </c>
      <c r="I29" s="24">
        <v>44.9</v>
      </c>
      <c r="K29" s="2">
        <v>125654</v>
      </c>
      <c r="L29" s="3">
        <f>'Template Copy'!$B$12/K29</f>
        <v>0.28306301430913461</v>
      </c>
      <c r="N29" s="24">
        <v>60.18</v>
      </c>
      <c r="P29" s="47">
        <v>17</v>
      </c>
    </row>
    <row r="30" spans="1:16" x14ac:dyDescent="0.25">
      <c r="A30" s="2"/>
      <c r="B30" s="3"/>
      <c r="F30" s="2">
        <v>96266</v>
      </c>
      <c r="G30" s="3">
        <f>'Template Copy'!$B$12/F30</f>
        <v>0.36947624291026948</v>
      </c>
      <c r="I30" s="24">
        <v>46.11</v>
      </c>
      <c r="K30" s="2">
        <v>129047</v>
      </c>
      <c r="L30" s="3">
        <f>'Template Copy'!$B$12/K30</f>
        <v>0.27562051035669177</v>
      </c>
      <c r="N30" s="24">
        <v>61.809999999999995</v>
      </c>
      <c r="P30" s="47">
        <v>18</v>
      </c>
    </row>
    <row r="31" spans="1:16" x14ac:dyDescent="0.25">
      <c r="A31" s="2"/>
      <c r="B31" s="3"/>
      <c r="K31" s="2">
        <v>132531</v>
      </c>
      <c r="L31" s="3">
        <f>'Template Copy'!$B$12/K31</f>
        <v>0.26837494623899316</v>
      </c>
      <c r="N31" s="24">
        <v>63.48</v>
      </c>
      <c r="P31" s="47">
        <v>19</v>
      </c>
    </row>
    <row r="32" spans="1:16" x14ac:dyDescent="0.25">
      <c r="A32" s="2"/>
      <c r="B32" s="3"/>
    </row>
    <row r="33" spans="1:14" x14ac:dyDescent="0.25">
      <c r="A33" t="s">
        <v>370</v>
      </c>
    </row>
    <row r="34" spans="1:14" x14ac:dyDescent="0.25">
      <c r="A34" t="str">
        <f>'Template Copy'!$A$40</f>
        <v>Updated 11/1/2019</v>
      </c>
    </row>
    <row r="36" spans="1:14" x14ac:dyDescent="0.25">
      <c r="A36" s="57" t="s">
        <v>394</v>
      </c>
    </row>
    <row r="38" spans="1:14" x14ac:dyDescent="0.25">
      <c r="D38"/>
      <c r="I38"/>
      <c r="N38"/>
    </row>
    <row r="39" spans="1:14" x14ac:dyDescent="0.25">
      <c r="D39"/>
      <c r="I39"/>
      <c r="N39"/>
    </row>
    <row r="40" spans="1:14" x14ac:dyDescent="0.25">
      <c r="D40"/>
      <c r="I40"/>
      <c r="N40"/>
    </row>
    <row r="41" spans="1:14" x14ac:dyDescent="0.25">
      <c r="D41"/>
      <c r="I41"/>
      <c r="N41"/>
    </row>
    <row r="42" spans="1:14" x14ac:dyDescent="0.25">
      <c r="D42"/>
      <c r="I42"/>
      <c r="N42"/>
    </row>
    <row r="43" spans="1:14" x14ac:dyDescent="0.25">
      <c r="D43"/>
      <c r="I43"/>
      <c r="N43"/>
    </row>
    <row r="44" spans="1:14" x14ac:dyDescent="0.25">
      <c r="D44"/>
      <c r="I44"/>
      <c r="N44"/>
    </row>
    <row r="45" spans="1:14" x14ac:dyDescent="0.25">
      <c r="D45"/>
      <c r="I45"/>
      <c r="N45"/>
    </row>
    <row r="46" spans="1:14" x14ac:dyDescent="0.25">
      <c r="D46"/>
      <c r="I46"/>
      <c r="N46"/>
    </row>
    <row r="47" spans="1:14" x14ac:dyDescent="0.25">
      <c r="D47"/>
      <c r="I47"/>
      <c r="N47"/>
    </row>
    <row r="48" spans="1:14" x14ac:dyDescent="0.25">
      <c r="I48"/>
      <c r="N48"/>
    </row>
    <row r="49" spans="9:14" x14ac:dyDescent="0.25">
      <c r="I49"/>
      <c r="N49"/>
    </row>
    <row r="50" spans="9:14" x14ac:dyDescent="0.25">
      <c r="I50"/>
      <c r="N50"/>
    </row>
    <row r="51" spans="9:14" x14ac:dyDescent="0.25">
      <c r="I51"/>
      <c r="N51"/>
    </row>
    <row r="52" spans="9:14" x14ac:dyDescent="0.25">
      <c r="I52"/>
      <c r="N52"/>
    </row>
    <row r="53" spans="9:14" x14ac:dyDescent="0.25">
      <c r="I53"/>
      <c r="N53"/>
    </row>
    <row r="54" spans="9:14" x14ac:dyDescent="0.25">
      <c r="I54"/>
      <c r="N54"/>
    </row>
    <row r="55" spans="9:14" x14ac:dyDescent="0.25">
      <c r="I55"/>
      <c r="N55"/>
    </row>
    <row r="56" spans="9:14" x14ac:dyDescent="0.25">
      <c r="N56"/>
    </row>
  </sheetData>
  <hyperlinks>
    <hyperlink ref="A36" location="Intro!A1" display="Back to Intro"/>
  </hyperlinks>
  <pageMargins left="0.75" right="0.75" top="1" bottom="1" header="0.5" footer="0.5"/>
  <pageSetup scale="86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Category xmlns="16f3a863-8509-4cf6-bec7-c7f1811fa28d">2018-19 Academic Salary Scales</Category>
    <EmailSender xmlns="http://schemas.microsoft.com/sharepoint/v3" xsi:nil="true"/>
    <EmailFrom xmlns="http://schemas.microsoft.com/sharepoint/v3" xsi:nil="true"/>
    <EmailSubject xmlns="http://schemas.microsoft.com/sharepoint/v3" xsi:nil="true"/>
    <Subcategory xmlns="16f3a863-8509-4cf6-bec7-c7f1811fa28d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86D4F0FE43D6408F7D5711F6A70942" ma:contentTypeVersion="8" ma:contentTypeDescription="Create a new document." ma:contentTypeScope="" ma:versionID="e4a91444bb436e39cdac9023c91baba1">
  <xsd:schema xmlns:xsd="http://www.w3.org/2001/XMLSchema" xmlns:xs="http://www.w3.org/2001/XMLSchema" xmlns:p="http://schemas.microsoft.com/office/2006/metadata/properties" xmlns:ns1="http://schemas.microsoft.com/sharepoint/v3" xmlns:ns2="16f3a863-8509-4cf6-bec7-c7f1811fa28d" xmlns:ns3="http://schemas.microsoft.com/sharepoint/v4" targetNamespace="http://schemas.microsoft.com/office/2006/metadata/properties" ma:root="true" ma:fieldsID="cb5fa9736380229d80cfd200881bdbf6" ns1:_="" ns2:_="" ns3:_="">
    <xsd:import namespace="http://schemas.microsoft.com/sharepoint/v3"/>
    <xsd:import namespace="16f3a863-8509-4cf6-bec7-c7f1811fa2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3a863-8509-4cf6-bec7-c7f1811fa28d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rrespondence"/>
          <xsd:enumeration value="Guidelines"/>
          <xsd:enumeration value="Labor Relations"/>
          <xsd:enumeration value="Reports"/>
          <xsd:enumeration value="Templates"/>
          <xsd:enumeration value="Toolkits"/>
          <xsd:enumeration value="User Guide for APForum"/>
          <xsd:enumeration value="2018-19 Academic Salary Scales"/>
          <xsd:enumeration value="Salary Datasets"/>
        </xsd:restriction>
      </xsd:simpleType>
    </xsd:element>
    <xsd:element name="Subcategory" ma:index="9" nillable="true" ma:displayName="Subcategory" ma:format="Dropdown" ma:internalName="Subcategory">
      <xsd:simpleType>
        <xsd:restriction base="dms:Choice">
          <xsd:enumeration value="FLSA Toolkit"/>
          <xsd:enumeration value="Unit 18 2017-18 Salary Increase Toolkit"/>
          <xsd:enumeration value="Correspondence FY 2016-17"/>
          <xsd:enumeration value="Correspondence FY 2017-18"/>
          <xsd:enumeration value="Correspondence FY 2018-19"/>
          <xsd:enumeration value="APForum Cheat Sheet Series"/>
          <xsd:enumeration value="Unit 18 2018-19 Salary Increase Toolkit"/>
          <xsd:enumeration value="ICL Form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77E0C-C17D-48EB-8A32-E6D794DE1467}">
  <ds:schemaRefs>
    <ds:schemaRef ds:uri="16f3a863-8509-4cf6-bec7-c7f1811fa28d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4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A55CF8-6BEB-4F6F-BA52-B5877FB192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B9C13D-9E63-4E61-8A09-D16FE1F6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f3a863-8509-4cf6-bec7-c7f1811fa2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Intro</vt:lpstr>
      <vt:lpstr>T13A Prof Research FY</vt:lpstr>
      <vt:lpstr>T13B Prof Research FY</vt:lpstr>
      <vt:lpstr>T14A Prof Research BEE FY</vt:lpstr>
      <vt:lpstr>T14B Prof Research BEE FY</vt:lpstr>
      <vt:lpstr>T23 Postdocs EFF 12-1-2018</vt:lpstr>
      <vt:lpstr>T24A Specialist FY</vt:lpstr>
      <vt:lpstr>T24B Specialist FY</vt:lpstr>
      <vt:lpstr>T26A Librarian Non-Rep</vt:lpstr>
      <vt:lpstr>T26B Librarian Represented</vt:lpstr>
      <vt:lpstr>T28 Coop Extension Advisor FY</vt:lpstr>
      <vt:lpstr>T29 Specialist Coop Ext FY</vt:lpstr>
      <vt:lpstr>T30A Coord. of Public Programs</vt:lpstr>
      <vt:lpstr>T30B Coord. of Public Programs</vt:lpstr>
      <vt:lpstr>T34 Academic Admin I FY</vt:lpstr>
      <vt:lpstr>T34 Academic Admin II FY</vt:lpstr>
      <vt:lpstr>T34 Academic Adm III FY</vt:lpstr>
      <vt:lpstr>T34 Academic Admin  IV FY</vt:lpstr>
      <vt:lpstr>T34 Academic Admin V FY</vt:lpstr>
      <vt:lpstr>T34 Academic Admin VI FY</vt:lpstr>
      <vt:lpstr>T34 Academic Admin VII FY</vt:lpstr>
      <vt:lpstr>T36 Academic Coordinator I FY</vt:lpstr>
      <vt:lpstr>T36 Academic Coordinator II FY</vt:lpstr>
      <vt:lpstr>T36 Academic Coordinator III FY</vt:lpstr>
      <vt:lpstr>T37A Project Scientist FY</vt:lpstr>
      <vt:lpstr>T37B Project Scientist FY</vt:lpstr>
      <vt:lpstr>T38A Project Scientist BEE FY</vt:lpstr>
      <vt:lpstr>T38B Project Scientist BEE FY</vt:lpstr>
      <vt:lpstr>Template Copy</vt:lpstr>
    </vt:vector>
  </TitlesOfParts>
  <Company>UCSF Academic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Hardcastle</dc:creator>
  <cp:lastModifiedBy>Kelly Anders</cp:lastModifiedBy>
  <cp:lastPrinted>2018-01-18T20:58:39Z</cp:lastPrinted>
  <dcterms:created xsi:type="dcterms:W3CDTF">2016-08-17T20:37:21Z</dcterms:created>
  <dcterms:modified xsi:type="dcterms:W3CDTF">2019-11-27T19:25:28Z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0x010100FD86D4F0FE43D6408F7D5711F6A70942</vt:lpwstr>
  </property>
</Properties>
</file>