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LABOR\DOL FLSA Regulations\2017-18 Reclassifying Back to Exempt\FAQs\"/>
    </mc:Choice>
  </mc:AlternateContent>
  <bookViews>
    <workbookView xWindow="0" yWindow="0" windowWidth="20730" windowHeight="11760" tabRatio="924" activeTab="22"/>
  </bookViews>
  <sheets>
    <sheet name="Intro" sheetId="30" r:id="rId1"/>
    <sheet name="T13 Prof Research FY" sheetId="12" r:id="rId2"/>
    <sheet name="T14 Prof Research BEE FY" sheetId="15" r:id="rId3"/>
    <sheet name="T23 Postdocs EFF 12-1-2016" sheetId="34" r:id="rId4"/>
    <sheet name="T23 Postdocs EFF 6-1-2018" sheetId="35" r:id="rId5"/>
    <sheet name="T24 Specialist FY" sheetId="13" r:id="rId6"/>
    <sheet name="T26A Librarian Non-Rep" sheetId="11" r:id="rId7"/>
    <sheet name="T26B Librarian Represented" sheetId="32" r:id="rId8"/>
    <sheet name="T28 Coop Extension Advisor FY" sheetId="28" r:id="rId9"/>
    <sheet name="T29 Specialist Coop Ext FY" sheetId="29" r:id="rId10"/>
    <sheet name="T30 Coord. of Public Programs" sheetId="22" r:id="rId11"/>
    <sheet name="T34 Academic Admin I FY" sheetId="1" r:id="rId12"/>
    <sheet name="T34 Academic Admin II FY" sheetId="2" r:id="rId13"/>
    <sheet name="T34 Academic Adm III FY" sheetId="3" r:id="rId14"/>
    <sheet name="T34 Academic Admin  IV FY" sheetId="4" r:id="rId15"/>
    <sheet name="T34 Academic Admin V FY" sheetId="5" r:id="rId16"/>
    <sheet name="T34 Academic Admin VI FY" sheetId="6" r:id="rId17"/>
    <sheet name="T34 Academic Admin VII FY" sheetId="7" r:id="rId18"/>
    <sheet name="T36 Academic Coordinator I FY" sheetId="8" r:id="rId19"/>
    <sheet name="T36 Academic Coordinator II FY" sheetId="9" r:id="rId20"/>
    <sheet name="T36 Academic Coordinator III FY" sheetId="10" r:id="rId21"/>
    <sheet name="T37 Project Scientist FY" sheetId="24" r:id="rId22"/>
    <sheet name="T38 Project Scientist BEE FY" sheetId="25" r:id="rId23"/>
    <sheet name="Template Copy" sheetId="27" state="hidden" r:id="rId24"/>
  </sheets>
  <definedNames>
    <definedName name="_xlnm._FilterDatabase" localSheetId="0" hidden="1">Intro!$A$18:$G$79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30" l="1"/>
  <c r="B31" i="35"/>
  <c r="B31" i="34"/>
  <c r="D12" i="30"/>
  <c r="C31" i="35" l="1"/>
  <c r="C31" i="34"/>
  <c r="A34" i="35"/>
  <c r="E31" i="35"/>
  <c r="F31" i="35" s="1"/>
  <c r="C20" i="35"/>
  <c r="C19" i="35"/>
  <c r="C18" i="35"/>
  <c r="C17" i="35"/>
  <c r="C16" i="35"/>
  <c r="C15" i="35"/>
  <c r="E13" i="35"/>
  <c r="C13" i="35"/>
  <c r="B13" i="35"/>
  <c r="E12" i="35"/>
  <c r="C12" i="35"/>
  <c r="C11" i="35"/>
  <c r="A5" i="35"/>
  <c r="A4" i="35"/>
  <c r="A3" i="35"/>
  <c r="A1" i="35"/>
  <c r="E31" i="34"/>
  <c r="F31" i="34" s="1"/>
  <c r="A34" i="34"/>
  <c r="C20" i="34"/>
  <c r="C19" i="34"/>
  <c r="C18" i="34"/>
  <c r="C17" i="34"/>
  <c r="C16" i="34"/>
  <c r="C15" i="34"/>
  <c r="E13" i="34"/>
  <c r="C13" i="34"/>
  <c r="B13" i="34"/>
  <c r="E12" i="34"/>
  <c r="C12" i="34"/>
  <c r="C11" i="34"/>
  <c r="A5" i="34"/>
  <c r="A4" i="34"/>
  <c r="A3" i="34"/>
  <c r="A1" i="34"/>
  <c r="N31" i="32"/>
  <c r="N30" i="32"/>
  <c r="N29" i="32"/>
  <c r="N28" i="32"/>
  <c r="N27" i="32"/>
  <c r="N26" i="32"/>
  <c r="N25" i="32"/>
  <c r="N24" i="32"/>
  <c r="N23" i="32"/>
  <c r="N22" i="32"/>
  <c r="N21" i="32"/>
  <c r="N20" i="32"/>
  <c r="N19" i="32"/>
  <c r="N18" i="32"/>
  <c r="N17" i="32"/>
  <c r="N16" i="32"/>
  <c r="N15" i="32"/>
  <c r="N14" i="32"/>
  <c r="N13" i="32"/>
  <c r="I30" i="32"/>
  <c r="I29" i="32"/>
  <c r="I28" i="32"/>
  <c r="I27" i="32"/>
  <c r="I26" i="32"/>
  <c r="I25" i="32"/>
  <c r="I24" i="32"/>
  <c r="I23" i="32"/>
  <c r="I22" i="32"/>
  <c r="I21" i="32"/>
  <c r="I20" i="32"/>
  <c r="I19" i="32"/>
  <c r="I18" i="32"/>
  <c r="I17" i="32"/>
  <c r="I16" i="32"/>
  <c r="I15" i="32"/>
  <c r="I14" i="32"/>
  <c r="I13" i="32"/>
  <c r="D21" i="32"/>
  <c r="D20" i="32"/>
  <c r="D19" i="32"/>
  <c r="D18" i="32"/>
  <c r="D17" i="32"/>
  <c r="D16" i="32"/>
  <c r="D15" i="32"/>
  <c r="D14" i="32"/>
  <c r="D13" i="32"/>
  <c r="A36" i="25"/>
  <c r="A36" i="24"/>
  <c r="A23" i="10"/>
  <c r="A29" i="9"/>
  <c r="A29" i="8"/>
  <c r="A33" i="7"/>
  <c r="A33" i="6"/>
  <c r="A33" i="5"/>
  <c r="A33" i="4"/>
  <c r="A33" i="3"/>
  <c r="A33" i="2"/>
  <c r="A33" i="1"/>
  <c r="A46" i="22"/>
  <c r="A36" i="29"/>
  <c r="A36" i="28"/>
  <c r="A36" i="12"/>
  <c r="A36" i="15"/>
  <c r="A35" i="13"/>
  <c r="A34" i="11"/>
  <c r="A34" i="32"/>
  <c r="L31" i="32"/>
  <c r="L30" i="32"/>
  <c r="G30" i="32"/>
  <c r="L29" i="32"/>
  <c r="G29" i="32"/>
  <c r="L28" i="32"/>
  <c r="G28" i="32"/>
  <c r="L27" i="32"/>
  <c r="G27" i="32"/>
  <c r="L26" i="32"/>
  <c r="G26" i="32"/>
  <c r="L25" i="32"/>
  <c r="G25" i="32"/>
  <c r="L24" i="32"/>
  <c r="G24" i="32"/>
  <c r="L23" i="32"/>
  <c r="G23" i="32"/>
  <c r="L22" i="32"/>
  <c r="G22" i="32"/>
  <c r="L21" i="32"/>
  <c r="G21" i="32"/>
  <c r="B21" i="32"/>
  <c r="L20" i="32"/>
  <c r="G20" i="32"/>
  <c r="B20" i="32"/>
  <c r="L19" i="32"/>
  <c r="G19" i="32"/>
  <c r="B19" i="32"/>
  <c r="L18" i="32"/>
  <c r="G18" i="32"/>
  <c r="B18" i="32"/>
  <c r="L17" i="32"/>
  <c r="G17" i="32"/>
  <c r="B17" i="32"/>
  <c r="L16" i="32"/>
  <c r="G16" i="32"/>
  <c r="B16" i="32"/>
  <c r="L15" i="32"/>
  <c r="G15" i="32"/>
  <c r="B15" i="32"/>
  <c r="L14" i="32"/>
  <c r="G14" i="32"/>
  <c r="B14" i="32"/>
  <c r="L13" i="32"/>
  <c r="G13" i="32"/>
  <c r="B13" i="32"/>
  <c r="N11" i="32"/>
  <c r="L11" i="32"/>
  <c r="K11" i="32"/>
  <c r="I11" i="32"/>
  <c r="G11" i="32"/>
  <c r="F11" i="32"/>
  <c r="D11" i="32"/>
  <c r="B11" i="32"/>
  <c r="A11" i="32"/>
  <c r="N10" i="32"/>
  <c r="L10" i="32"/>
  <c r="I10" i="32"/>
  <c r="G10" i="32"/>
  <c r="D10" i="32"/>
  <c r="B10" i="32"/>
  <c r="A5" i="32"/>
  <c r="A4" i="32"/>
  <c r="A3" i="32"/>
  <c r="A1" i="32"/>
  <c r="B10" i="22"/>
  <c r="B9" i="22"/>
  <c r="B9" i="1"/>
  <c r="B14" i="27" l="1"/>
  <c r="B24" i="27"/>
  <c r="A11" i="8"/>
  <c r="E11" i="8"/>
  <c r="C11" i="8"/>
  <c r="B11" i="8"/>
  <c r="E10" i="8"/>
  <c r="C10" i="8"/>
  <c r="B10" i="8"/>
  <c r="C9" i="8"/>
  <c r="B9" i="8"/>
  <c r="E11" i="7"/>
  <c r="C11" i="7"/>
  <c r="B11" i="7"/>
  <c r="E10" i="7"/>
  <c r="C10" i="7"/>
  <c r="B10" i="7"/>
  <c r="C9" i="7"/>
  <c r="B9" i="7"/>
  <c r="E11" i="6"/>
  <c r="C11" i="6"/>
  <c r="B11" i="6"/>
  <c r="E10" i="6"/>
  <c r="C10" i="6"/>
  <c r="B10" i="6"/>
  <c r="C9" i="6"/>
  <c r="B9" i="6"/>
  <c r="E11" i="5"/>
  <c r="C11" i="5"/>
  <c r="B11" i="5"/>
  <c r="E10" i="5"/>
  <c r="C10" i="5"/>
  <c r="B10" i="5"/>
  <c r="C9" i="5"/>
  <c r="B9" i="5"/>
  <c r="E11" i="4"/>
  <c r="C11" i="4"/>
  <c r="B11" i="4"/>
  <c r="E10" i="4"/>
  <c r="C10" i="4"/>
  <c r="B10" i="4"/>
  <c r="C9" i="4"/>
  <c r="B9" i="4"/>
  <c r="E11" i="3"/>
  <c r="C11" i="3"/>
  <c r="B11" i="3"/>
  <c r="E10" i="3"/>
  <c r="C10" i="3"/>
  <c r="B10" i="3"/>
  <c r="C9" i="3"/>
  <c r="B9" i="3"/>
  <c r="E11" i="2"/>
  <c r="C11" i="2"/>
  <c r="B11" i="2"/>
  <c r="E10" i="2"/>
  <c r="C10" i="2"/>
  <c r="B10" i="2"/>
  <c r="C9" i="2"/>
  <c r="B9" i="2"/>
  <c r="F11" i="12"/>
  <c r="D11" i="12"/>
  <c r="C11" i="12"/>
  <c r="F10" i="12"/>
  <c r="D10" i="12"/>
  <c r="C10" i="12"/>
  <c r="D9" i="12"/>
  <c r="C9" i="12"/>
  <c r="E11" i="1"/>
  <c r="C11" i="1"/>
  <c r="B11" i="1"/>
  <c r="E10" i="1"/>
  <c r="C10" i="1"/>
  <c r="B10" i="1"/>
  <c r="C9" i="1"/>
  <c r="F11" i="13"/>
  <c r="D11" i="13"/>
  <c r="C11" i="13"/>
  <c r="B11" i="13"/>
  <c r="F10" i="13"/>
  <c r="D10" i="13"/>
  <c r="C10" i="13"/>
  <c r="D9" i="13"/>
  <c r="C9" i="13"/>
  <c r="F11" i="15"/>
  <c r="D11" i="15"/>
  <c r="C11" i="15"/>
  <c r="B11" i="15"/>
  <c r="F10" i="15"/>
  <c r="D10" i="15"/>
  <c r="C10" i="15"/>
  <c r="D9" i="15"/>
  <c r="C9" i="15"/>
  <c r="B11" i="12"/>
  <c r="F34" i="29"/>
  <c r="F33" i="29"/>
  <c r="F32" i="29"/>
  <c r="F31" i="29"/>
  <c r="F30" i="29"/>
  <c r="F29" i="29"/>
  <c r="F28" i="29"/>
  <c r="F27" i="29"/>
  <c r="F26" i="29"/>
  <c r="F24" i="29"/>
  <c r="F23" i="29"/>
  <c r="F22" i="29"/>
  <c r="F21" i="29"/>
  <c r="F20" i="29"/>
  <c r="F18" i="29"/>
  <c r="F17" i="29"/>
  <c r="F16" i="29"/>
  <c r="F15" i="29"/>
  <c r="F14" i="29"/>
  <c r="F13" i="29"/>
  <c r="F11" i="29"/>
  <c r="D11" i="29"/>
  <c r="C11" i="29"/>
  <c r="B11" i="29"/>
  <c r="F10" i="29"/>
  <c r="D10" i="29"/>
  <c r="C10" i="29"/>
  <c r="D9" i="29"/>
  <c r="C9" i="29"/>
  <c r="F34" i="28"/>
  <c r="F33" i="28"/>
  <c r="F32" i="28"/>
  <c r="F31" i="28"/>
  <c r="F30" i="28"/>
  <c r="F29" i="28"/>
  <c r="F28" i="28"/>
  <c r="F27" i="28"/>
  <c r="F26" i="28"/>
  <c r="F24" i="28"/>
  <c r="F23" i="28"/>
  <c r="F22" i="28"/>
  <c r="F21" i="28"/>
  <c r="F20" i="28"/>
  <c r="F18" i="28"/>
  <c r="F17" i="28"/>
  <c r="F16" i="28"/>
  <c r="F15" i="28"/>
  <c r="F14" i="28"/>
  <c r="F13" i="28"/>
  <c r="F11" i="28"/>
  <c r="D11" i="28"/>
  <c r="C11" i="28"/>
  <c r="B11" i="28"/>
  <c r="F10" i="28"/>
  <c r="D10" i="28"/>
  <c r="C10" i="28"/>
  <c r="D9" i="28"/>
  <c r="C9" i="28"/>
  <c r="F11" i="25"/>
  <c r="D11" i="25"/>
  <c r="C11" i="25"/>
  <c r="B11" i="25"/>
  <c r="F10" i="25"/>
  <c r="D10" i="25"/>
  <c r="C10" i="25"/>
  <c r="D9" i="25"/>
  <c r="C9" i="25"/>
  <c r="F11" i="24"/>
  <c r="D11" i="24"/>
  <c r="C11" i="24"/>
  <c r="B11" i="24"/>
  <c r="F10" i="24"/>
  <c r="D10" i="24"/>
  <c r="C10" i="24"/>
  <c r="D9" i="24"/>
  <c r="C9" i="24"/>
  <c r="N11" i="11"/>
  <c r="N10" i="11"/>
  <c r="L11" i="11"/>
  <c r="K11" i="11"/>
  <c r="L10" i="11"/>
  <c r="K10" i="11"/>
  <c r="F11" i="11"/>
  <c r="F10" i="11"/>
  <c r="G11" i="11"/>
  <c r="G10" i="11"/>
  <c r="I11" i="11"/>
  <c r="I10" i="11"/>
  <c r="D11" i="11"/>
  <c r="D10" i="11"/>
  <c r="B11" i="11"/>
  <c r="A11" i="11"/>
  <c r="B10" i="11"/>
  <c r="A10" i="11"/>
  <c r="E11" i="10"/>
  <c r="C11" i="10"/>
  <c r="B11" i="10"/>
  <c r="A11" i="10"/>
  <c r="E10" i="10"/>
  <c r="C10" i="10"/>
  <c r="B10" i="10"/>
  <c r="C9" i="10"/>
  <c r="B9" i="10"/>
  <c r="A11" i="9"/>
  <c r="E11" i="9"/>
  <c r="E10" i="9"/>
  <c r="C11" i="9"/>
  <c r="C10" i="9"/>
  <c r="C9" i="9"/>
  <c r="B11" i="9"/>
  <c r="B9" i="9"/>
  <c r="B10" i="9"/>
  <c r="E12" i="30" l="1"/>
  <c r="F12" i="30" s="1"/>
  <c r="A5" i="30"/>
  <c r="A4" i="30"/>
  <c r="A3" i="30"/>
  <c r="A2" i="30"/>
  <c r="A1" i="30"/>
  <c r="D30" i="13" l="1"/>
  <c r="D31" i="13"/>
  <c r="D32" i="13"/>
  <c r="D33" i="13"/>
  <c r="D13" i="13" l="1"/>
  <c r="D14" i="13"/>
  <c r="A2" i="29"/>
  <c r="A2" i="28"/>
  <c r="A2" i="25"/>
  <c r="A2" i="24"/>
  <c r="A2" i="22"/>
  <c r="A2" i="11"/>
  <c r="A2" i="10"/>
  <c r="A2" i="9"/>
  <c r="A2" i="8"/>
  <c r="A2" i="7"/>
  <c r="A2" i="6"/>
  <c r="A2" i="5"/>
  <c r="A2" i="4"/>
  <c r="A2" i="3"/>
  <c r="A2" i="2"/>
  <c r="A2" i="1"/>
  <c r="A2" i="13"/>
  <c r="A2" i="15"/>
  <c r="A2" i="12"/>
  <c r="A1" i="11"/>
  <c r="A5" i="29"/>
  <c r="A4" i="29"/>
  <c r="A3" i="29"/>
  <c r="A1" i="29"/>
  <c r="A5" i="28"/>
  <c r="A4" i="28"/>
  <c r="A3" i="28"/>
  <c r="A1" i="28"/>
  <c r="A5" i="25"/>
  <c r="A4" i="25"/>
  <c r="A3" i="25"/>
  <c r="A1" i="25"/>
  <c r="A5" i="24"/>
  <c r="A4" i="24"/>
  <c r="A3" i="24"/>
  <c r="A1" i="24"/>
  <c r="A5" i="22"/>
  <c r="A4" i="22"/>
  <c r="A3" i="22"/>
  <c r="A1" i="22"/>
  <c r="A5" i="11"/>
  <c r="A4" i="11"/>
  <c r="A3" i="11"/>
  <c r="A5" i="10"/>
  <c r="A4" i="10"/>
  <c r="A3" i="10"/>
  <c r="A1" i="10"/>
  <c r="A5" i="9"/>
  <c r="A4" i="9"/>
  <c r="A3" i="9"/>
  <c r="A1" i="9"/>
  <c r="A5" i="8"/>
  <c r="A4" i="8"/>
  <c r="A3" i="8"/>
  <c r="A1" i="8"/>
  <c r="A5" i="7"/>
  <c r="A4" i="7"/>
  <c r="A3" i="7"/>
  <c r="A1" i="7"/>
  <c r="A5" i="6"/>
  <c r="A4" i="6"/>
  <c r="A3" i="6"/>
  <c r="A1" i="6"/>
  <c r="A5" i="5"/>
  <c r="A4" i="5"/>
  <c r="A3" i="5"/>
  <c r="A1" i="5"/>
  <c r="A5" i="4"/>
  <c r="A4" i="4"/>
  <c r="A3" i="4"/>
  <c r="A1" i="4"/>
  <c r="A5" i="3"/>
  <c r="A4" i="3"/>
  <c r="A3" i="3"/>
  <c r="A1" i="3"/>
  <c r="A5" i="2"/>
  <c r="A4" i="2"/>
  <c r="A3" i="2"/>
  <c r="A1" i="2"/>
  <c r="A5" i="1"/>
  <c r="A4" i="1"/>
  <c r="A3" i="1"/>
  <c r="A1" i="1"/>
  <c r="A5" i="13"/>
  <c r="A4" i="13"/>
  <c r="A3" i="13"/>
  <c r="A1" i="13"/>
  <c r="A5" i="15"/>
  <c r="A4" i="15"/>
  <c r="A3" i="15"/>
  <c r="A1" i="15"/>
  <c r="A4" i="12"/>
  <c r="A3" i="12"/>
  <c r="A1" i="12"/>
  <c r="A5" i="12"/>
  <c r="B13" i="27"/>
  <c r="D34" i="29"/>
  <c r="D33" i="29"/>
  <c r="D32" i="29"/>
  <c r="D31" i="29"/>
  <c r="D30" i="29"/>
  <c r="D29" i="29"/>
  <c r="D28" i="29"/>
  <c r="D27" i="29"/>
  <c r="D26" i="29"/>
  <c r="D24" i="29"/>
  <c r="D23" i="29"/>
  <c r="D22" i="29"/>
  <c r="D21" i="29"/>
  <c r="D20" i="29"/>
  <c r="D18" i="29"/>
  <c r="D17" i="29"/>
  <c r="D16" i="29"/>
  <c r="D15" i="29"/>
  <c r="D14" i="29"/>
  <c r="D13" i="29"/>
  <c r="D34" i="28"/>
  <c r="D33" i="28"/>
  <c r="D32" i="28"/>
  <c r="D31" i="28"/>
  <c r="D30" i="28"/>
  <c r="D29" i="28"/>
  <c r="D28" i="28"/>
  <c r="D27" i="28"/>
  <c r="D26" i="28"/>
  <c r="D24" i="28"/>
  <c r="D23" i="28"/>
  <c r="D22" i="28"/>
  <c r="D21" i="28"/>
  <c r="D20" i="28"/>
  <c r="D18" i="28"/>
  <c r="D17" i="28"/>
  <c r="D16" i="28"/>
  <c r="D15" i="28"/>
  <c r="D14" i="28"/>
  <c r="D13" i="28"/>
  <c r="D34" i="25"/>
  <c r="D33" i="25"/>
  <c r="D32" i="25"/>
  <c r="D31" i="25"/>
  <c r="D30" i="25"/>
  <c r="D29" i="25"/>
  <c r="D28" i="25"/>
  <c r="D27" i="25"/>
  <c r="D26" i="25"/>
  <c r="D24" i="25"/>
  <c r="D23" i="25"/>
  <c r="D22" i="25"/>
  <c r="D21" i="25"/>
  <c r="D20" i="25"/>
  <c r="D18" i="25"/>
  <c r="D17" i="25"/>
  <c r="D16" i="25"/>
  <c r="D15" i="25"/>
  <c r="D14" i="25"/>
  <c r="D13" i="25"/>
  <c r="D34" i="24"/>
  <c r="D33" i="24"/>
  <c r="D32" i="24"/>
  <c r="D31" i="24"/>
  <c r="D30" i="24"/>
  <c r="D29" i="24"/>
  <c r="D28" i="24"/>
  <c r="D27" i="24"/>
  <c r="D26" i="24"/>
  <c r="D24" i="24"/>
  <c r="D23" i="24"/>
  <c r="D22" i="24"/>
  <c r="D21" i="24"/>
  <c r="D20" i="24"/>
  <c r="D18" i="24"/>
  <c r="D17" i="24"/>
  <c r="D16" i="24"/>
  <c r="D15" i="24"/>
  <c r="D14" i="24"/>
  <c r="D13" i="24"/>
  <c r="E43" i="22"/>
  <c r="D43" i="22"/>
  <c r="C43" i="22"/>
  <c r="B43" i="22"/>
  <c r="E39" i="22"/>
  <c r="D39" i="22"/>
  <c r="C39" i="22"/>
  <c r="B39" i="22"/>
  <c r="E35" i="22"/>
  <c r="D35" i="22"/>
  <c r="C35" i="22"/>
  <c r="B35" i="22"/>
  <c r="E31" i="22"/>
  <c r="D31" i="22"/>
  <c r="C31" i="22"/>
  <c r="B31" i="22"/>
  <c r="E27" i="22"/>
  <c r="D27" i="22"/>
  <c r="C27" i="22"/>
  <c r="B27" i="22"/>
  <c r="E23" i="22"/>
  <c r="D23" i="22"/>
  <c r="C23" i="22"/>
  <c r="B23" i="22"/>
  <c r="E19" i="22"/>
  <c r="D19" i="22"/>
  <c r="C19" i="22"/>
  <c r="B19" i="22"/>
  <c r="E15" i="22"/>
  <c r="D15" i="22"/>
  <c r="C15" i="22"/>
  <c r="B15" i="22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B21" i="11"/>
  <c r="B20" i="11"/>
  <c r="B19" i="11"/>
  <c r="B18" i="11"/>
  <c r="B17" i="11"/>
  <c r="B16" i="11"/>
  <c r="B15" i="11"/>
  <c r="B14" i="11"/>
  <c r="B13" i="11"/>
  <c r="C21" i="10"/>
  <c r="C20" i="10"/>
  <c r="C19" i="10"/>
  <c r="C18" i="10"/>
  <c r="C17" i="10"/>
  <c r="C16" i="10"/>
  <c r="C15" i="10"/>
  <c r="C14" i="10"/>
  <c r="C13" i="10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31" i="7"/>
  <c r="C30" i="7"/>
  <c r="C29" i="7"/>
  <c r="C27" i="7"/>
  <c r="C26" i="7"/>
  <c r="C25" i="7"/>
  <c r="C23" i="7"/>
  <c r="C22" i="7"/>
  <c r="C21" i="7"/>
  <c r="C19" i="7"/>
  <c r="C18" i="7"/>
  <c r="C17" i="7"/>
  <c r="C15" i="7"/>
  <c r="C14" i="7"/>
  <c r="C13" i="7"/>
  <c r="C31" i="6"/>
  <c r="C30" i="6"/>
  <c r="C29" i="6"/>
  <c r="C27" i="6"/>
  <c r="C26" i="6"/>
  <c r="C25" i="6"/>
  <c r="C23" i="6"/>
  <c r="C22" i="6"/>
  <c r="C21" i="6"/>
  <c r="C19" i="6"/>
  <c r="C18" i="6"/>
  <c r="C17" i="6"/>
  <c r="C15" i="6"/>
  <c r="C14" i="6"/>
  <c r="C13" i="6"/>
  <c r="C31" i="5"/>
  <c r="C30" i="5"/>
  <c r="C29" i="5"/>
  <c r="C27" i="5"/>
  <c r="C26" i="5"/>
  <c r="C25" i="5"/>
  <c r="C23" i="5"/>
  <c r="C22" i="5"/>
  <c r="C21" i="5"/>
  <c r="C19" i="5"/>
  <c r="C18" i="5"/>
  <c r="C17" i="5"/>
  <c r="C15" i="5"/>
  <c r="C14" i="5"/>
  <c r="C13" i="5"/>
  <c r="C31" i="4"/>
  <c r="C30" i="4"/>
  <c r="C29" i="4"/>
  <c r="C27" i="4"/>
  <c r="C26" i="4"/>
  <c r="C25" i="4"/>
  <c r="C23" i="4"/>
  <c r="C22" i="4"/>
  <c r="C21" i="4"/>
  <c r="C19" i="4"/>
  <c r="C18" i="4"/>
  <c r="C17" i="4"/>
  <c r="C15" i="4"/>
  <c r="C14" i="4"/>
  <c r="C13" i="4"/>
  <c r="C31" i="3"/>
  <c r="C30" i="3"/>
  <c r="C29" i="3"/>
  <c r="C27" i="3"/>
  <c r="C26" i="3"/>
  <c r="C25" i="3"/>
  <c r="C23" i="3"/>
  <c r="C22" i="3"/>
  <c r="C21" i="3"/>
  <c r="C19" i="3"/>
  <c r="C18" i="3"/>
  <c r="C17" i="3"/>
  <c r="C15" i="3"/>
  <c r="C14" i="3"/>
  <c r="C13" i="3"/>
  <c r="C31" i="2"/>
  <c r="C30" i="2"/>
  <c r="C29" i="2"/>
  <c r="C27" i="2"/>
  <c r="C26" i="2"/>
  <c r="C25" i="2"/>
  <c r="C23" i="2"/>
  <c r="C22" i="2"/>
  <c r="C21" i="2"/>
  <c r="C19" i="2"/>
  <c r="C18" i="2"/>
  <c r="C17" i="2"/>
  <c r="C15" i="2"/>
  <c r="C14" i="2"/>
  <c r="C13" i="2"/>
  <c r="C31" i="1"/>
  <c r="C30" i="1"/>
  <c r="C29" i="1"/>
  <c r="C27" i="1"/>
  <c r="C26" i="1"/>
  <c r="C25" i="1"/>
  <c r="C23" i="1"/>
  <c r="C22" i="1"/>
  <c r="C21" i="1"/>
  <c r="C19" i="1"/>
  <c r="C18" i="1"/>
  <c r="C17" i="1"/>
  <c r="C15" i="1"/>
  <c r="C14" i="1"/>
  <c r="C13" i="1"/>
  <c r="D29" i="13"/>
  <c r="D28" i="13"/>
  <c r="D27" i="13"/>
  <c r="D26" i="13"/>
  <c r="D25" i="13"/>
  <c r="D23" i="13"/>
  <c r="D22" i="13"/>
  <c r="D16" i="13"/>
  <c r="D17" i="13"/>
  <c r="D21" i="13"/>
  <c r="D20" i="13"/>
  <c r="D18" i="13"/>
  <c r="D34" i="15"/>
  <c r="D33" i="15"/>
  <c r="D32" i="15"/>
  <c r="D31" i="15"/>
  <c r="D30" i="15"/>
  <c r="D29" i="15"/>
  <c r="D28" i="15"/>
  <c r="D27" i="15"/>
  <c r="D26" i="15"/>
  <c r="D24" i="15"/>
  <c r="D23" i="15"/>
  <c r="D22" i="15"/>
  <c r="D21" i="15"/>
  <c r="D20" i="15"/>
  <c r="D18" i="15"/>
  <c r="D17" i="15"/>
  <c r="D16" i="15"/>
  <c r="D15" i="15"/>
  <c r="D14" i="15"/>
  <c r="D13" i="15"/>
  <c r="D34" i="12"/>
  <c r="D33" i="12"/>
  <c r="D32" i="12"/>
  <c r="D31" i="12"/>
  <c r="D30" i="12"/>
  <c r="D29" i="12"/>
  <c r="D28" i="12"/>
  <c r="D27" i="12"/>
  <c r="D26" i="12"/>
  <c r="D24" i="12"/>
  <c r="D23" i="12"/>
  <c r="D22" i="12"/>
  <c r="D21" i="12"/>
  <c r="D20" i="12"/>
  <c r="D18" i="12"/>
  <c r="D17" i="12"/>
  <c r="D16" i="12"/>
  <c r="D15" i="12"/>
  <c r="D14" i="12"/>
  <c r="D13" i="12"/>
  <c r="B23" i="27"/>
</calcChain>
</file>

<file path=xl/sharedStrings.xml><?xml version="1.0" encoding="utf-8"?>
<sst xmlns="http://schemas.openxmlformats.org/spreadsheetml/2006/main" count="766" uniqueCount="504">
  <si>
    <t>Adjusted Scale</t>
  </si>
  <si>
    <t>Annual</t>
  </si>
  <si>
    <t>% Effort</t>
  </si>
  <si>
    <t>Minimum Part Time</t>
  </si>
  <si>
    <t>Step</t>
  </si>
  <si>
    <t>Assistant</t>
  </si>
  <si>
    <t>Associate</t>
  </si>
  <si>
    <t>Rank</t>
  </si>
  <si>
    <t>Research</t>
  </si>
  <si>
    <t>Junior</t>
  </si>
  <si>
    <t>Specialist</t>
  </si>
  <si>
    <t>Professional Research Series - Fiscal Year</t>
  </si>
  <si>
    <t>Academic Coordinator I - Fiscal Year</t>
  </si>
  <si>
    <t>Academic Coordinator III - Fiscal Year</t>
  </si>
  <si>
    <t>Academic Coordinator II - Fiscal Year</t>
  </si>
  <si>
    <t>II</t>
  </si>
  <si>
    <t>I</t>
  </si>
  <si>
    <t>III</t>
  </si>
  <si>
    <t>IV</t>
  </si>
  <si>
    <t>V</t>
  </si>
  <si>
    <t>VI</t>
  </si>
  <si>
    <t>VII</t>
  </si>
  <si>
    <t>VIII</t>
  </si>
  <si>
    <t>Coordinator of Public Programs - Fiscal Year</t>
  </si>
  <si>
    <t>Project (e.g., Scientist) Series - Fiscal Year</t>
  </si>
  <si>
    <t>Project</t>
  </si>
  <si>
    <t>Specialist Series - Fiscal Year</t>
  </si>
  <si>
    <t>Calculation</t>
  </si>
  <si>
    <t>Advisor</t>
  </si>
  <si>
    <t>Cooperative Extension Advisor Series - Fiscal Year</t>
  </si>
  <si>
    <t>Specialist in Cooperative Extension Series - Fiscal Year</t>
  </si>
  <si>
    <t>Project (e.g., Scientist) Series - Fiscal Year - Business/Economics/Engineering</t>
  </si>
  <si>
    <t>Professional Research Series - Fiscal Year - Business/Economics/Engineering</t>
  </si>
  <si>
    <t>Monthly</t>
  </si>
  <si>
    <t>1/9</t>
  </si>
  <si>
    <t xml:space="preserve">NOTE:  For Academic Year titles, the monthly threshold is compared to the equivalent monthly rate </t>
  </si>
  <si>
    <t>AY Titles</t>
  </si>
  <si>
    <t>FY Titles</t>
  </si>
  <si>
    <t>on a 9/9 basis, rather than the 9/12 monthly rate or the annual rate</t>
  </si>
  <si>
    <t>Academic Administrator I - Fiscal Year</t>
  </si>
  <si>
    <t>Academic Administrator II - Fiscal Year</t>
  </si>
  <si>
    <t>Academic Administrator III - Fiscal Year</t>
  </si>
  <si>
    <t>Academic Administrator IV - Fiscal Year</t>
  </si>
  <si>
    <t>Academic Administrator V - Fiscal Year</t>
  </si>
  <si>
    <t>Academic Administrator VI - Fiscal Year</t>
  </si>
  <si>
    <t>Academic Administrator VII - Fiscal Year</t>
  </si>
  <si>
    <t>1/12</t>
  </si>
  <si>
    <t>Non-Represented Librian Series - Fiscal Year</t>
  </si>
  <si>
    <t>Librarian</t>
  </si>
  <si>
    <t>Annual Threshold Equivalent:  $23,660</t>
  </si>
  <si>
    <t>Monthly Threshold Equivalent: $1,972</t>
  </si>
  <si>
    <t xml:space="preserve"> ≥ $23,660</t>
  </si>
  <si>
    <t>Table 13</t>
  </si>
  <si>
    <t>Table 14</t>
  </si>
  <si>
    <t>Table 24</t>
  </si>
  <si>
    <t>Percent Effort Calculations for Department of Labor Exempt/Non-Exempt Thresholds - 2018-19  Academic Salary Tables</t>
  </si>
  <si>
    <t>The table below shows the minimum percentage of effort at each step that will produce monthly earnings  ≥ $1,972</t>
  </si>
  <si>
    <t>The table below shows the minimum percentage of effort at each step that will produce annual earnings  ≥ $23,660.</t>
  </si>
  <si>
    <t>Salary Rate</t>
  </si>
  <si>
    <t>1/12 Monthly</t>
  </si>
  <si>
    <t>Hourly</t>
  </si>
  <si>
    <t>Min. % Effort</t>
  </si>
  <si>
    <t>To Meet Threshold</t>
  </si>
  <si>
    <t>Weekly Pay at this %</t>
  </si>
  <si>
    <t>Title Code</t>
  </si>
  <si>
    <t>CTO</t>
  </si>
  <si>
    <t>Salary Scale Table</t>
  </si>
  <si>
    <t>Corresponding NEX TC</t>
  </si>
  <si>
    <t>Corresponding NEX Title</t>
  </si>
  <si>
    <t>0840</t>
  </si>
  <si>
    <t>ACADEMIC COORD I-AY</t>
  </si>
  <si>
    <t>S46</t>
  </si>
  <si>
    <t>0850</t>
  </si>
  <si>
    <t>ACADEMIC COORD I-AY NEX</t>
  </si>
  <si>
    <t>0841</t>
  </si>
  <si>
    <t>ACADEMIC COORD I-FY</t>
  </si>
  <si>
    <t>0851</t>
  </si>
  <si>
    <t>ACADEMIC COORD I-FY NEX</t>
  </si>
  <si>
    <t>0842</t>
  </si>
  <si>
    <t>ACADEMIC COORD II-AY</t>
  </si>
  <si>
    <t>0852</t>
  </si>
  <si>
    <t>ACADEMIC COORD II-AY NEX</t>
  </si>
  <si>
    <t>0843</t>
  </si>
  <si>
    <t>ACADEMIC COORD II-FY</t>
  </si>
  <si>
    <t>0853</t>
  </si>
  <si>
    <t>ACADEMIC COORD II-FY NEX</t>
  </si>
  <si>
    <t>0844</t>
  </si>
  <si>
    <t>ACADEMIC COORD III-AY</t>
  </si>
  <si>
    <t>0854</t>
  </si>
  <si>
    <t>ACADEMIC COORD III-AY NEX</t>
  </si>
  <si>
    <t>0845</t>
  </si>
  <si>
    <t>ACADEMIC COORD III-FY</t>
  </si>
  <si>
    <t>0855</t>
  </si>
  <si>
    <t>ACADEMIC COORD III-FY NEX</t>
  </si>
  <si>
    <t>0877</t>
  </si>
  <si>
    <t>ACT ACADEMIC COORD</t>
  </si>
  <si>
    <t>S44</t>
  </si>
  <si>
    <t>0878</t>
  </si>
  <si>
    <t>ACT ACADEMIC COORD NEX</t>
  </si>
  <si>
    <t>1061</t>
  </si>
  <si>
    <t>ACADEMIC ADMINISTRATOR I</t>
  </si>
  <si>
    <t>S56</t>
  </si>
  <si>
    <t>0961</t>
  </si>
  <si>
    <t>ACADEMIC ADMINISTRATOR I NEX</t>
  </si>
  <si>
    <t>1062</t>
  </si>
  <si>
    <t>ACADEMIC ADMINISTRATOR II</t>
  </si>
  <si>
    <t>0962</t>
  </si>
  <si>
    <t>ACADEMIC ADMINISTRATOR II NEX</t>
  </si>
  <si>
    <t>1063</t>
  </si>
  <si>
    <t>ACADEMIC ADMINISTRATOR III</t>
  </si>
  <si>
    <t>0963</t>
  </si>
  <si>
    <t>ACADEMIC ADMINISTRATOR III NEX</t>
  </si>
  <si>
    <t>1064</t>
  </si>
  <si>
    <t>ACADEMIC ADMINISTRATOR IV</t>
  </si>
  <si>
    <t>0964</t>
  </si>
  <si>
    <t>ACADEMIC ADMINISTRATOR IV NEX</t>
  </si>
  <si>
    <t>1065</t>
  </si>
  <si>
    <t>ACADEMIC ADMINISTRATOR V</t>
  </si>
  <si>
    <t>0965</t>
  </si>
  <si>
    <t>ACADEMIC ADMINISTRATOR V NEX</t>
  </si>
  <si>
    <t>1066</t>
  </si>
  <si>
    <t>ACADEMIC ADMINISTRATOR VI</t>
  </si>
  <si>
    <t>0966</t>
  </si>
  <si>
    <t>ACADEMIC ADMINISTRATOR VI NEX</t>
  </si>
  <si>
    <t>1067</t>
  </si>
  <si>
    <t>ACADEMIC ADMINISTRATOR VII</t>
  </si>
  <si>
    <t>0967</t>
  </si>
  <si>
    <t>ACADEMIC ADMINISTRATOR VII NEX</t>
  </si>
  <si>
    <t>1987</t>
  </si>
  <si>
    <t>RES-FY-B/E/E</t>
  </si>
  <si>
    <t>541</t>
  </si>
  <si>
    <t>1997</t>
  </si>
  <si>
    <t>RES-FY-B/E/E NEX</t>
  </si>
  <si>
    <t>1988</t>
  </si>
  <si>
    <t>ASSOC RES-FY-B/E/E</t>
  </si>
  <si>
    <t>1998</t>
  </si>
  <si>
    <t>ASSOC RES-FY-B/E/E NEX</t>
  </si>
  <si>
    <t>1989</t>
  </si>
  <si>
    <t>ASST RES-FY-B/E/E</t>
  </si>
  <si>
    <t>1999</t>
  </si>
  <si>
    <t>ASST RES-FY-B/E/E NEX</t>
  </si>
  <si>
    <t>3004</t>
  </si>
  <si>
    <t>SPECIALIST AES</t>
  </si>
  <si>
    <t>557</t>
  </si>
  <si>
    <t>3104</t>
  </si>
  <si>
    <t>SPECIALIST AES NEX</t>
  </si>
  <si>
    <t>3014</t>
  </si>
  <si>
    <t>ASSOC SPECIALIST AES</t>
  </si>
  <si>
    <t>3114</t>
  </si>
  <si>
    <t>ASSOC SPECIALIST AES NEX</t>
  </si>
  <si>
    <t>3024</t>
  </si>
  <si>
    <t>ASST SPECIALIST AES</t>
  </si>
  <si>
    <t>3124</t>
  </si>
  <si>
    <t>ASST SPECIALIST AES NEX</t>
  </si>
  <si>
    <t>3200</t>
  </si>
  <si>
    <t>RES-FY</t>
  </si>
  <si>
    <t>3170</t>
  </si>
  <si>
    <t>RES-FY NEX</t>
  </si>
  <si>
    <t>3203</t>
  </si>
  <si>
    <t>RES-AY</t>
  </si>
  <si>
    <t>3173</t>
  </si>
  <si>
    <t>RES-AY NEX</t>
  </si>
  <si>
    <t>3205</t>
  </si>
  <si>
    <t>RES-AY-1/9</t>
  </si>
  <si>
    <t>3175</t>
  </si>
  <si>
    <t>RES-AY-1/9 NEX</t>
  </si>
  <si>
    <t>3206</t>
  </si>
  <si>
    <t>RES-SFT</t>
  </si>
  <si>
    <t>3176</t>
  </si>
  <si>
    <t>RES-SFT NEX</t>
  </si>
  <si>
    <t>3208</t>
  </si>
  <si>
    <t>VIS RES</t>
  </si>
  <si>
    <t>543</t>
  </si>
  <si>
    <t>13*</t>
  </si>
  <si>
    <t>3178</t>
  </si>
  <si>
    <t>VIS RES NEX</t>
  </si>
  <si>
    <t>3210</t>
  </si>
  <si>
    <t>ASSOC RES-FY</t>
  </si>
  <si>
    <t>3180</t>
  </si>
  <si>
    <t>ASSOC RES-FY NEX</t>
  </si>
  <si>
    <t>3213</t>
  </si>
  <si>
    <t>ASSOC RES-AY</t>
  </si>
  <si>
    <t>3183</t>
  </si>
  <si>
    <t>ASSOC RES-AY NEX</t>
  </si>
  <si>
    <t>3215</t>
  </si>
  <si>
    <t>ASSOC RES-AY-1/9</t>
  </si>
  <si>
    <t>3185</t>
  </si>
  <si>
    <t>ASSOC RES-AY-1/9 NEX</t>
  </si>
  <si>
    <t>3216</t>
  </si>
  <si>
    <t>ASSOC RES-SFT</t>
  </si>
  <si>
    <t>3186</t>
  </si>
  <si>
    <t>ASSOC RES-SFT NEX</t>
  </si>
  <si>
    <t>3218</t>
  </si>
  <si>
    <t>VIS ASSOC RES</t>
  </si>
  <si>
    <t>3188</t>
  </si>
  <si>
    <t>VIS ASSOC RES NEX</t>
  </si>
  <si>
    <t>3220</t>
  </si>
  <si>
    <t>ASST RES-FY</t>
  </si>
  <si>
    <t>3190</t>
  </si>
  <si>
    <t>ASST RES-FY NEX</t>
  </si>
  <si>
    <t>3223</t>
  </si>
  <si>
    <t>ASST RES-AY</t>
  </si>
  <si>
    <t>3193</t>
  </si>
  <si>
    <t>ASST RES-AY NEX</t>
  </si>
  <si>
    <t>3225</t>
  </si>
  <si>
    <t>ASST RES-AY-1/9</t>
  </si>
  <si>
    <t>3195</t>
  </si>
  <si>
    <t>ASST RES-AY-1/9 NEX</t>
  </si>
  <si>
    <t>3226</t>
  </si>
  <si>
    <t>ASST RES-SFT</t>
  </si>
  <si>
    <t>3196</t>
  </si>
  <si>
    <t>ASST RES-SFT NEX</t>
  </si>
  <si>
    <t>3228</t>
  </si>
  <si>
    <t>VIS ASST RES</t>
  </si>
  <si>
    <t>3198</t>
  </si>
  <si>
    <t>VIS ASST RES NEX</t>
  </si>
  <si>
    <t>3252</t>
  </si>
  <si>
    <t>POSTDOC-EMPLOYEE</t>
  </si>
  <si>
    <t>575</t>
  </si>
  <si>
    <t>3255</t>
  </si>
  <si>
    <t>POSTDOC-EMPLOYEE NEX</t>
  </si>
  <si>
    <t>3256</t>
  </si>
  <si>
    <t>INTRM POSTDOC SCHOLAR-EMPLOYEE</t>
  </si>
  <si>
    <t>3300</t>
  </si>
  <si>
    <t>SPECIALIST</t>
  </si>
  <si>
    <t>551</t>
  </si>
  <si>
    <t>3301</t>
  </si>
  <si>
    <t>SPECIALIST NEX</t>
  </si>
  <si>
    <t>3310</t>
  </si>
  <si>
    <t>ASSOC SPECIALIST</t>
  </si>
  <si>
    <t>3311</t>
  </si>
  <si>
    <t>ASSOC SPECIALIST NEX</t>
  </si>
  <si>
    <t>3320</t>
  </si>
  <si>
    <t>ASST SPECIALIST</t>
  </si>
  <si>
    <t>3321</t>
  </si>
  <si>
    <t>ASST SPECIALIST NEX</t>
  </si>
  <si>
    <t>3330</t>
  </si>
  <si>
    <t>JR SPECIALIST</t>
  </si>
  <si>
    <t>3329</t>
  </si>
  <si>
    <t>JR SPECIALIST NEX</t>
  </si>
  <si>
    <t>3390</t>
  </si>
  <si>
    <t>PROJ SCIENTIST-FY</t>
  </si>
  <si>
    <t>581</t>
  </si>
  <si>
    <t>3490</t>
  </si>
  <si>
    <t>PROJ SCIENTIST-FY NEX</t>
  </si>
  <si>
    <t>3391</t>
  </si>
  <si>
    <t>PROJ SCIENTIST-FY-B/E/E</t>
  </si>
  <si>
    <t>3491</t>
  </si>
  <si>
    <t>PROJ SCIENTIST-FY-B/E/E NEX</t>
  </si>
  <si>
    <t>3392</t>
  </si>
  <si>
    <t>ASSOC PROJ SCIENTIST-FY</t>
  </si>
  <si>
    <t>3492</t>
  </si>
  <si>
    <t>ASSOC PROJ SCIENTIST-FY NEX</t>
  </si>
  <si>
    <t>3393</t>
  </si>
  <si>
    <t>ASSOC PROJ SCIENTIST-FY-B/E/E</t>
  </si>
  <si>
    <t>3493</t>
  </si>
  <si>
    <t>ASSOC PROJ SCNTST-FY-B/E/E NEX</t>
  </si>
  <si>
    <t>3394</t>
  </si>
  <si>
    <t>ASST PROJ SCIENTIST-FY</t>
  </si>
  <si>
    <t>3494</t>
  </si>
  <si>
    <t>ASST PROJ SCIENTIST-FY NEX</t>
  </si>
  <si>
    <t>3395</t>
  </si>
  <si>
    <t>ASST PROJ SCIENTIST-FY-B/E/E</t>
  </si>
  <si>
    <t>3495</t>
  </si>
  <si>
    <t>ASST PROJ SCNTST-FY-B/E/E NEX</t>
  </si>
  <si>
    <t>3396</t>
  </si>
  <si>
    <t>VIS PROJ SCIENTIST</t>
  </si>
  <si>
    <t>583</t>
  </si>
  <si>
    <t>37*</t>
  </si>
  <si>
    <t>3496</t>
  </si>
  <si>
    <t>VIS PROJ SCIENTIST NEX</t>
  </si>
  <si>
    <t>3397</t>
  </si>
  <si>
    <t>VIS ASSOC PROJ SCIENTIST</t>
  </si>
  <si>
    <t>3497</t>
  </si>
  <si>
    <t>VIS ASSOC PROJ SCIENTIST NEX</t>
  </si>
  <si>
    <t>3398</t>
  </si>
  <si>
    <t>VIS ASST PROJ SCIENTIST</t>
  </si>
  <si>
    <t>3498</t>
  </si>
  <si>
    <t>VIS ASST PROJ SCIENTIST NEX</t>
  </si>
  <si>
    <t>3441</t>
  </si>
  <si>
    <t>COOP EXT ADVISOR</t>
  </si>
  <si>
    <t>728</t>
  </si>
  <si>
    <t>3442</t>
  </si>
  <si>
    <t>COOP EXT ADVISOR NEX</t>
  </si>
  <si>
    <t>3451</t>
  </si>
  <si>
    <t>ASSOC COOP EXT ADVISOR</t>
  </si>
  <si>
    <t>3452</t>
  </si>
  <si>
    <t>ASSOC COOP EXT ADVISOR NEX</t>
  </si>
  <si>
    <t>3461</t>
  </si>
  <si>
    <t>ASST COOP EXT ADVISOR</t>
  </si>
  <si>
    <t>3462</t>
  </si>
  <si>
    <t>ASST COOP EXT ADVISOR NEX</t>
  </si>
  <si>
    <t>3475</t>
  </si>
  <si>
    <t>ASST SPECIALIST COOP EXT</t>
  </si>
  <si>
    <t>729</t>
  </si>
  <si>
    <t>3476</t>
  </si>
  <si>
    <t>ASST SPECIALIST COOP EXT NEX</t>
  </si>
  <si>
    <t>3477</t>
  </si>
  <si>
    <t>ASSOC SPECIALIST COOP EXT</t>
  </si>
  <si>
    <t>3478</t>
  </si>
  <si>
    <t>ASSOC SPECIALIST COOP EXT NEX</t>
  </si>
  <si>
    <t>3479</t>
  </si>
  <si>
    <t>SPECIALIST COOP EXT</t>
  </si>
  <si>
    <t>3480</t>
  </si>
  <si>
    <t>SPECIALIST COOP EXT NEX</t>
  </si>
  <si>
    <t>3501</t>
  </si>
  <si>
    <t>COORD PUBLIC PROG VIII</t>
  </si>
  <si>
    <t>927</t>
  </si>
  <si>
    <t>3541</t>
  </si>
  <si>
    <t>COORD OF PUBLIC PROG VIII NEX</t>
  </si>
  <si>
    <t>3503</t>
  </si>
  <si>
    <t>COORD PUBLIC PROG VII</t>
  </si>
  <si>
    <t>3543</t>
  </si>
  <si>
    <t>COORD OF PUBLIC PROG VII NEX</t>
  </si>
  <si>
    <t>3505</t>
  </si>
  <si>
    <t>COORD PUBLIC PROG VI</t>
  </si>
  <si>
    <t>3545</t>
  </si>
  <si>
    <t>COORD OF PUBLIC PROG VI NEX</t>
  </si>
  <si>
    <t>3507</t>
  </si>
  <si>
    <t>COORD PUBLIC PROG V</t>
  </si>
  <si>
    <t>3547</t>
  </si>
  <si>
    <t>COORD OF PUBLIC PROG V NEX</t>
  </si>
  <si>
    <t>3509</t>
  </si>
  <si>
    <t>COORD PUBLIC PROG IV</t>
  </si>
  <si>
    <t>3549</t>
  </si>
  <si>
    <t>COORD OF PUBLIC PROG IV NEX</t>
  </si>
  <si>
    <t>3511</t>
  </si>
  <si>
    <t>COORD PUBLIC PROG III</t>
  </si>
  <si>
    <t>3551</t>
  </si>
  <si>
    <t>COORD OF PUBLIC PROG III NEX</t>
  </si>
  <si>
    <t>3513</t>
  </si>
  <si>
    <t>COORD PUBLIC PROG II</t>
  </si>
  <si>
    <t>3553</t>
  </si>
  <si>
    <t>COORD OF PUBLIC PROG II NEX</t>
  </si>
  <si>
    <t>3515</t>
  </si>
  <si>
    <t>COORD PUBLIC PROG I</t>
  </si>
  <si>
    <t>3555</t>
  </si>
  <si>
    <t>COORD OF PUBLIC PROG I NEX</t>
  </si>
  <si>
    <t>3520</t>
  </si>
  <si>
    <t>CONTINUING EDUCATOR I</t>
  </si>
  <si>
    <t>825</t>
  </si>
  <si>
    <t>3530</t>
  </si>
  <si>
    <t>CONTINUING EDUCATOR I NEX</t>
  </si>
  <si>
    <t>3521</t>
  </si>
  <si>
    <t>CONTINUING EDUCATOR II</t>
  </si>
  <si>
    <t>3531</t>
  </si>
  <si>
    <t>CONTINUING EDUCATOR II NEX</t>
  </si>
  <si>
    <t>3522</t>
  </si>
  <si>
    <t>CONTINUING EDUCATOR III</t>
  </si>
  <si>
    <t>3532</t>
  </si>
  <si>
    <t>CONTINUING EDUCATOR III NEX</t>
  </si>
  <si>
    <t>3540</t>
  </si>
  <si>
    <t>PROG COORD</t>
  </si>
  <si>
    <t>828</t>
  </si>
  <si>
    <t>3539</t>
  </si>
  <si>
    <t>PROG COORD NEX</t>
  </si>
  <si>
    <t>3580</t>
  </si>
  <si>
    <t>COURSE AUTHOR-UNEX</t>
  </si>
  <si>
    <t>3581</t>
  </si>
  <si>
    <t>COURSE AUTHOR- UNEX NEX</t>
  </si>
  <si>
    <t>3600</t>
  </si>
  <si>
    <t>ASSOC UNIV LIBRARIAN</t>
  </si>
  <si>
    <t>627</t>
  </si>
  <si>
    <t>3601</t>
  </si>
  <si>
    <t>ASSOC UNIV LIBRARIAN NEX</t>
  </si>
  <si>
    <t>3610</t>
  </si>
  <si>
    <t>ASST UNIV LIBRARIAN</t>
  </si>
  <si>
    <t>3611</t>
  </si>
  <si>
    <t>ASST UNIV LIBRARIAN NEX</t>
  </si>
  <si>
    <t>3612</t>
  </si>
  <si>
    <t>LIBRARIAN-CAREER STATUS</t>
  </si>
  <si>
    <t>621</t>
  </si>
  <si>
    <t>3662</t>
  </si>
  <si>
    <t>LIBRARIAN-CAREER STATUS NEX</t>
  </si>
  <si>
    <t>3613</t>
  </si>
  <si>
    <t>LIBRARIAN-POTNTL CAREER STATUS</t>
  </si>
  <si>
    <t>3663</t>
  </si>
  <si>
    <t>LIBRARIAN-POTNTL CAREER NEX</t>
  </si>
  <si>
    <t>3614</t>
  </si>
  <si>
    <t>LIBRARIAN-TEMP STATUS</t>
  </si>
  <si>
    <t>3664</t>
  </si>
  <si>
    <t>LIBRARIAN-TEMP STATUS NEX</t>
  </si>
  <si>
    <t>3615</t>
  </si>
  <si>
    <t>VIS LIBRARIAN</t>
  </si>
  <si>
    <t>623</t>
  </si>
  <si>
    <t>3665</t>
  </si>
  <si>
    <t>VIS LIBRARIAN NEX</t>
  </si>
  <si>
    <t>3616</t>
  </si>
  <si>
    <t>ASSOC LIBRARIAN -CAREER STATUS</t>
  </si>
  <si>
    <t>3666</t>
  </si>
  <si>
    <t>ASSOC LIBRARIAN-CAREER NEX</t>
  </si>
  <si>
    <t>3617</t>
  </si>
  <si>
    <t>ASSOC LIBRARIAN-POTNTL CAREER</t>
  </si>
  <si>
    <t>3667</t>
  </si>
  <si>
    <t>ASSOC LIBRARIAN-POTNTL CAR NEX</t>
  </si>
  <si>
    <t>3618</t>
  </si>
  <si>
    <t>ASSOC LIBRARIAN-TEMP STATUS</t>
  </si>
  <si>
    <t>3668</t>
  </si>
  <si>
    <t>ASSOC LIBRARIAN-TEMP NEX</t>
  </si>
  <si>
    <t>3620</t>
  </si>
  <si>
    <t>ASST LIBRARIAN-CAREER STATUS</t>
  </si>
  <si>
    <t>3670</t>
  </si>
  <si>
    <t>ASST LIBRARIAN-CAREER NEX</t>
  </si>
  <si>
    <t>3621</t>
  </si>
  <si>
    <t>ASST LIBRARIAN-POTNTL CAREER</t>
  </si>
  <si>
    <t>3671</t>
  </si>
  <si>
    <t>ASST LIBRARIAN-POTNTL CAR NEX</t>
  </si>
  <si>
    <t>3622</t>
  </si>
  <si>
    <t>ASST LIBRARIAN-TEMP STATUS</t>
  </si>
  <si>
    <t>3672</t>
  </si>
  <si>
    <t>ASST LIBRARIAN-TEMP STATUS NEX</t>
  </si>
  <si>
    <t>3635</t>
  </si>
  <si>
    <t>LAW LIBRARIAN</t>
  </si>
  <si>
    <t>3636</t>
  </si>
  <si>
    <t>LAW LIBRARIAN NEX</t>
  </si>
  <si>
    <t>3637</t>
  </si>
  <si>
    <t>ASST LAW LIBRARIAN</t>
  </si>
  <si>
    <t>3638</t>
  </si>
  <si>
    <t>ASST LAW LIBRARIAN NEX</t>
  </si>
  <si>
    <t>3639</t>
  </si>
  <si>
    <t>ASSOC LAW LIBRARIAN</t>
  </si>
  <si>
    <t>3640</t>
  </si>
  <si>
    <t>ASSOC LAW LIBRARIAN NEX</t>
  </si>
  <si>
    <t>3802</t>
  </si>
  <si>
    <t>RECALL NON-FACULTY ACAD</t>
  </si>
  <si>
    <t>928</t>
  </si>
  <si>
    <t>3812</t>
  </si>
  <si>
    <t>RECALL NON-FACULTY ACAD NEX</t>
  </si>
  <si>
    <t>None</t>
  </si>
  <si>
    <t>Hourly Rate</t>
  </si>
  <si>
    <t>Non-Exempt</t>
  </si>
  <si>
    <t xml:space="preserve"> ≥ $1,972/Mo.</t>
  </si>
  <si>
    <t xml:space="preserve"> ≥ $23,660/Yr.</t>
  </si>
  <si>
    <t>Table 34</t>
  </si>
  <si>
    <t>Table 36</t>
  </si>
  <si>
    <t>Fiscal Year Tables</t>
  </si>
  <si>
    <t>Academic Year Tables</t>
  </si>
  <si>
    <t>Asst. Librarian</t>
  </si>
  <si>
    <t>Assoc. Librarian</t>
  </si>
  <si>
    <t>Table 26-A</t>
  </si>
  <si>
    <t>Table 30</t>
  </si>
  <si>
    <t>Table 37</t>
  </si>
  <si>
    <t>Table 28</t>
  </si>
  <si>
    <t>Table 29</t>
  </si>
  <si>
    <t>Fiscal Year Titles</t>
  </si>
  <si>
    <t>Fiscal Year</t>
  </si>
  <si>
    <t>Academic Year 1/9</t>
  </si>
  <si>
    <t>Weekly Threshold</t>
  </si>
  <si>
    <t>Annual Equiv</t>
  </si>
  <si>
    <t>Monthly Equiv (1/12)</t>
  </si>
  <si>
    <t>Monthly Equiv (1/9)</t>
  </si>
  <si>
    <t>Represented Librian Series - Fiscal Year</t>
  </si>
  <si>
    <t>Increment</t>
  </si>
  <si>
    <t>(UC Path Only)</t>
  </si>
  <si>
    <t>Non-Exempt Hourly Rate</t>
  </si>
  <si>
    <t>Minimum Part-Time</t>
  </si>
  <si>
    <t>Table 38</t>
  </si>
  <si>
    <t>Salary Scale</t>
  </si>
  <si>
    <t>Title</t>
  </si>
  <si>
    <t>Min. Part-Time</t>
  </si>
  <si>
    <t>Minimum Part-Time % Effort  ≥ $23,660</t>
  </si>
  <si>
    <t>Scales Effective 7/1/2018</t>
  </si>
  <si>
    <t>Represented Librarian Scale Effective 7/1/2017</t>
  </si>
  <si>
    <t>Updated 5/24/2018</t>
  </si>
  <si>
    <t>Note:  The rates shown above are effective for Non-Represented Librarians only.</t>
  </si>
  <si>
    <t>Note:  As of the production date of this document, represented Librarians are in bargaining, and the 7/1/2017 rates shown here are in effect</t>
  </si>
  <si>
    <r>
      <t xml:space="preserve">For employees subject to the earnings test, FLSA status should be Non-Exempt unless weekly earnings </t>
    </r>
    <r>
      <rPr>
        <sz val="12"/>
        <color theme="1"/>
        <rFont val="Calibri"/>
        <family val="2"/>
      </rPr>
      <t>≥</t>
    </r>
    <r>
      <rPr>
        <sz val="12"/>
        <color theme="1"/>
        <rFont val="Calibri"/>
        <family val="2"/>
        <scheme val="minor"/>
      </rPr>
      <t xml:space="preserve"> $455</t>
    </r>
  </si>
  <si>
    <t>Table 23</t>
  </si>
  <si>
    <t>Postdoctoral Scholar - Employee</t>
  </si>
  <si>
    <t>Interim Postdoctoral Scholar - Employee</t>
  </si>
  <si>
    <t>Appointment Step for</t>
  </si>
  <si>
    <t>Postdoctoral Scholar</t>
  </si>
  <si>
    <t>Experience Level</t>
  </si>
  <si>
    <t>For Experience Level</t>
  </si>
  <si>
    <t xml:space="preserve">Minimum Rates Paid </t>
  </si>
  <si>
    <t>Level 1 (12-23 months)</t>
  </si>
  <si>
    <t>Level 2 (24-35 months)</t>
  </si>
  <si>
    <t>Level 3 (36-47 months)</t>
  </si>
  <si>
    <t>Level 4 (48-59 months)</t>
  </si>
  <si>
    <t>Level 0 (  0-11 months)</t>
  </si>
  <si>
    <t>Level 5 (60-71 months)*</t>
  </si>
  <si>
    <t>* Appointment to Postdoctoral Scholar, Experience Level 5, is by exception</t>
  </si>
  <si>
    <t>Note:  These rates are the minimum for the experience level shown.</t>
  </si>
  <si>
    <t>Calculator for rates above the minima shown above</t>
  </si>
  <si>
    <t>Enter Annual Rate</t>
  </si>
  <si>
    <t>Postdoctoral Scholar Experience-Based Salary/Stipend Minimum Rates Effective 12/1/2016</t>
  </si>
  <si>
    <t>Postdoctoral Scholar Experience-Based Salary/Stipend Minimum Rates Effective 6/1/2018</t>
  </si>
  <si>
    <t>Rates in effect 6/1/2018 for new appointments or experience level increases</t>
  </si>
  <si>
    <t>Titles Linked to Academic Salary Rate Tables Referenced in This Workbook</t>
  </si>
  <si>
    <t>Annual (Enter Rate)</t>
  </si>
  <si>
    <t>Eff. 12/1/16</t>
  </si>
  <si>
    <t>Eff. 6/1/2018</t>
  </si>
  <si>
    <t>23 (Note Eff. Date)</t>
  </si>
  <si>
    <t>Represented</t>
  </si>
  <si>
    <t>Non-Represented</t>
  </si>
  <si>
    <t>Subtable, if Applicable</t>
  </si>
  <si>
    <t>26A/B (Non-Rep./Rep.)</t>
  </si>
  <si>
    <t>Back to Intro</t>
  </si>
  <si>
    <t>26A*</t>
  </si>
  <si>
    <t>Other Academic Titles With Corresponding Non-Exempt Titles</t>
  </si>
  <si>
    <t>The calculator below may be used for salary rates not on one of the tables</t>
  </si>
  <si>
    <t>See previous worksheet for rates in effect 12/1/2016</t>
  </si>
  <si>
    <t>See next worksheet for rates in effect 6/1/2018 for new appointments or experience level increases</t>
  </si>
  <si>
    <t>UCOP Academic Personnel and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</si>
</sst>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/dd/yy;@"/>
    <numFmt numFmtId="165" formatCode="&quot;$&quot;#,##0"/>
    <numFmt numFmtId="166" formatCode="&quot;$&quot;#,##0.00"/>
    <numFmt numFmtId="167" formatCode="m/d/yy;@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/>
    <xf numFmtId="0" fontId="2" fillId="0" borderId="0" applyNumberForma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0" fontId="0" fillId="0" borderId="0" xfId="35" applyNumberFormat="1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quotePrefix="1"/>
    <xf numFmtId="3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165" fontId="0" fillId="0" borderId="0" xfId="0" applyNumberForma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/>
    <xf numFmtId="166" fontId="8" fillId="0" borderId="0" xfId="0" applyNumberFormat="1" applyFont="1" applyAlignment="1">
      <alignment horizontal="center"/>
    </xf>
    <xf numFmtId="166" fontId="0" fillId="0" borderId="0" xfId="36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35" applyFont="1"/>
    <xf numFmtId="166" fontId="0" fillId="0" borderId="0" xfId="0" applyNumberFormat="1" applyAlignment="1">
      <alignment horizontal="right" indent="2"/>
    </xf>
    <xf numFmtId="0" fontId="5" fillId="0" borderId="0" xfId="0" applyFont="1" applyBorder="1" applyAlignment="1">
      <alignment horizontal="right" indent="2"/>
    </xf>
    <xf numFmtId="0" fontId="5" fillId="0" borderId="0" xfId="0" applyFont="1" applyBorder="1" applyAlignment="1">
      <alignment horizontal="center"/>
    </xf>
    <xf numFmtId="10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65" fontId="0" fillId="0" borderId="0" xfId="0" applyNumberFormat="1" applyAlignment="1">
      <alignment horizontal="right" indent="2"/>
    </xf>
    <xf numFmtId="10" fontId="0" fillId="0" borderId="0" xfId="0" applyNumberFormat="1" applyAlignment="1">
      <alignment horizontal="right" indent="2"/>
    </xf>
    <xf numFmtId="0" fontId="0" fillId="0" borderId="0" xfId="0" applyAlignment="1">
      <alignment horizontal="right" indent="2"/>
    </xf>
    <xf numFmtId="165" fontId="0" fillId="0" borderId="0" xfId="0" applyNumberFormat="1" applyFill="1" applyAlignment="1">
      <alignment horizontal="right" indent="2"/>
    </xf>
    <xf numFmtId="10" fontId="0" fillId="0" borderId="0" xfId="0" applyNumberFormat="1" applyFill="1" applyAlignment="1">
      <alignment horizontal="right" indent="2"/>
    </xf>
    <xf numFmtId="0" fontId="0" fillId="0" borderId="0" xfId="0" applyFill="1" applyAlignment="1">
      <alignment horizontal="right" indent="3"/>
    </xf>
    <xf numFmtId="0" fontId="0" fillId="0" borderId="0" xfId="0" applyAlignment="1">
      <alignment horizontal="right" indent="3"/>
    </xf>
    <xf numFmtId="166" fontId="0" fillId="0" borderId="0" xfId="0" applyNumberFormat="1" applyBorder="1" applyAlignment="1" applyProtection="1">
      <alignment horizontal="right" indent="8"/>
      <protection locked="0"/>
    </xf>
    <xf numFmtId="166" fontId="0" fillId="0" borderId="2" xfId="0" applyNumberFormat="1" applyBorder="1" applyAlignment="1" applyProtection="1">
      <alignment horizontal="right" indent="2"/>
      <protection locked="0"/>
    </xf>
    <xf numFmtId="10" fontId="7" fillId="0" borderId="4" xfId="35" applyNumberFormat="1" applyFont="1" applyBorder="1" applyAlignment="1" applyProtection="1">
      <alignment horizontal="right" indent="2"/>
      <protection locked="0"/>
    </xf>
    <xf numFmtId="166" fontId="0" fillId="0" borderId="0" xfId="0" applyNumberFormat="1" applyAlignment="1" applyProtection="1">
      <alignment horizontal="right" indent="1"/>
      <protection locked="0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0" fillId="0" borderId="0" xfId="0" applyNumberFormat="1" applyBorder="1" applyAlignment="1" applyProtection="1">
      <alignment horizontal="right" indent="2"/>
    </xf>
    <xf numFmtId="166" fontId="0" fillId="0" borderId="2" xfId="0" applyNumberFormat="1" applyBorder="1" applyAlignment="1" applyProtection="1">
      <alignment horizontal="right" indent="2"/>
    </xf>
    <xf numFmtId="10" fontId="7" fillId="0" borderId="4" xfId="35" applyNumberFormat="1" applyFont="1" applyBorder="1" applyAlignment="1" applyProtection="1">
      <alignment horizontal="right" indent="2"/>
    </xf>
    <xf numFmtId="166" fontId="0" fillId="0" borderId="0" xfId="0" applyNumberFormat="1" applyAlignment="1" applyProtection="1">
      <alignment horizontal="left" indent="2"/>
    </xf>
    <xf numFmtId="0" fontId="2" fillId="0" borderId="0" xfId="38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right" indent="2"/>
      <protection locked="0"/>
    </xf>
    <xf numFmtId="0" fontId="5" fillId="0" borderId="0" xfId="0" applyFont="1" applyBorder="1" applyAlignment="1" applyProtection="1">
      <alignment horizontal="center"/>
      <protection locked="0"/>
    </xf>
    <xf numFmtId="10" fontId="5" fillId="0" borderId="2" xfId="0" applyNumberFormat="1" applyFont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right" indent="1"/>
      <protection locked="0"/>
    </xf>
    <xf numFmtId="0" fontId="12" fillId="0" borderId="0" xfId="0" applyFont="1" applyProtection="1">
      <protection locked="0"/>
    </xf>
    <xf numFmtId="49" fontId="10" fillId="0" borderId="1" xfId="0" applyNumberFormat="1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38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165" fontId="0" fillId="2" borderId="0" xfId="0" applyNumberFormat="1" applyFill="1" applyBorder="1" applyAlignment="1" applyProtection="1">
      <alignment horizontal="right" inden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wrapText="1"/>
      <protection locked="0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39">
    <cellStyle name="Currency" xfId="36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8" builtinId="8"/>
    <cellStyle name="Normal" xfId="0" builtinId="0"/>
    <cellStyle name="Normal 2" xfId="37"/>
    <cellStyle name="Percent" xfId="3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zoomScale="112" zoomScaleNormal="112" workbookViewId="0"/>
  </sheetViews>
  <sheetFormatPr defaultRowHeight="15.75" x14ac:dyDescent="0.25"/>
  <cols>
    <col min="1" max="1" width="12" style="65" customWidth="1"/>
    <col min="2" max="2" width="33.375" style="65" customWidth="1"/>
    <col min="3" max="3" width="16.625" style="65" customWidth="1"/>
    <col min="4" max="4" width="19.875" style="65" customWidth="1"/>
    <col min="5" max="5" width="13.75" style="65" customWidth="1"/>
    <col min="6" max="6" width="31.5" style="65" bestFit="1" customWidth="1"/>
    <col min="7" max="7" width="15.5" style="65" bestFit="1" customWidth="1"/>
    <col min="8" max="8" width="12" style="65" bestFit="1" customWidth="1"/>
    <col min="9" max="16384" width="9" style="65"/>
  </cols>
  <sheetData>
    <row r="1" spans="1:6" x14ac:dyDescent="0.25">
      <c r="A1" s="64" t="str">
        <f>'Template Copy'!A1</f>
        <v>Percent Effort Calculations for Department of Labor Exempt/Non-Exempt Thresholds - 2018-19  Academic Salary Tables</v>
      </c>
      <c r="F1" s="66"/>
    </row>
    <row r="2" spans="1:6" x14ac:dyDescent="0.25">
      <c r="A2" s="67" t="str">
        <f>'Template Copy'!A2</f>
        <v>Scales Effective 7/1/2018</v>
      </c>
      <c r="F2" s="66"/>
    </row>
    <row r="3" spans="1:6" x14ac:dyDescent="0.25">
      <c r="A3" s="65" t="str">
        <f>'Template Copy'!A3</f>
        <v>For employees subject to the earnings test, FLSA status should be Non-Exempt unless weekly earnings ≥ $455</v>
      </c>
      <c r="F3" s="66"/>
    </row>
    <row r="4" spans="1:6" x14ac:dyDescent="0.25">
      <c r="A4" s="65" t="str">
        <f>'Template Copy'!A4</f>
        <v>Annual Threshold Equivalent:  $23,660</v>
      </c>
      <c r="F4" s="66"/>
    </row>
    <row r="5" spans="1:6" x14ac:dyDescent="0.25">
      <c r="A5" s="65" t="str">
        <f>'Template Copy'!A5</f>
        <v>Monthly Threshold Equivalent: $1,972</v>
      </c>
      <c r="F5" s="66"/>
    </row>
    <row r="6" spans="1:6" x14ac:dyDescent="0.25">
      <c r="F6" s="66"/>
    </row>
    <row r="7" spans="1:6" x14ac:dyDescent="0.25">
      <c r="A7" s="65" t="s">
        <v>500</v>
      </c>
      <c r="F7" s="66"/>
    </row>
    <row r="8" spans="1:6" x14ac:dyDescent="0.25">
      <c r="F8" s="68"/>
    </row>
    <row r="9" spans="1:6" x14ac:dyDescent="0.25">
      <c r="B9" s="64" t="s">
        <v>444</v>
      </c>
      <c r="F9" s="68"/>
    </row>
    <row r="10" spans="1:6" ht="31.5" x14ac:dyDescent="0.25">
      <c r="B10" s="84" t="s">
        <v>58</v>
      </c>
      <c r="C10" s="84"/>
      <c r="D10" s="85"/>
      <c r="E10" s="69" t="s">
        <v>62</v>
      </c>
    </row>
    <row r="11" spans="1:6" x14ac:dyDescent="0.25">
      <c r="B11" s="70" t="s">
        <v>489</v>
      </c>
      <c r="C11" s="71" t="s">
        <v>59</v>
      </c>
      <c r="D11" s="72" t="s">
        <v>60</v>
      </c>
      <c r="E11" s="73" t="s">
        <v>61</v>
      </c>
      <c r="F11" s="64" t="s">
        <v>63</v>
      </c>
    </row>
    <row r="12" spans="1:6" x14ac:dyDescent="0.25">
      <c r="B12" s="83">
        <v>100000</v>
      </c>
      <c r="C12" s="59">
        <f>ROUND(B12/12,2)</f>
        <v>8333.33</v>
      </c>
      <c r="D12" s="60">
        <f>ROUND(B12/2088,2)</f>
        <v>47.89</v>
      </c>
      <c r="E12" s="61">
        <f>'Template Copy'!$B$12/B12</f>
        <v>0.2366</v>
      </c>
      <c r="F12" s="62">
        <f>B12*E12/52</f>
        <v>455</v>
      </c>
    </row>
    <row r="13" spans="1:6" x14ac:dyDescent="0.25">
      <c r="B13" s="74"/>
      <c r="C13" s="43"/>
      <c r="D13" s="44"/>
      <c r="E13" s="45"/>
      <c r="F13" s="46"/>
    </row>
    <row r="16" spans="1:6" ht="18.75" x14ac:dyDescent="0.3">
      <c r="A16" s="75" t="s">
        <v>488</v>
      </c>
    </row>
    <row r="18" spans="1:8" ht="26.25" x14ac:dyDescent="0.25">
      <c r="A18" s="76" t="s">
        <v>64</v>
      </c>
      <c r="B18" s="77" t="s">
        <v>458</v>
      </c>
      <c r="C18" s="77" t="s">
        <v>65</v>
      </c>
      <c r="D18" s="77" t="s">
        <v>66</v>
      </c>
      <c r="E18" s="78" t="s">
        <v>67</v>
      </c>
      <c r="F18" s="79" t="s">
        <v>68</v>
      </c>
      <c r="G18" s="86" t="s">
        <v>495</v>
      </c>
      <c r="H18" s="86"/>
    </row>
    <row r="19" spans="1:8" x14ac:dyDescent="0.25">
      <c r="A19" s="80" t="s">
        <v>74</v>
      </c>
      <c r="B19" s="80" t="s">
        <v>75</v>
      </c>
      <c r="C19" s="80" t="s">
        <v>71</v>
      </c>
      <c r="D19" s="81">
        <v>36</v>
      </c>
      <c r="E19" s="65" t="s">
        <v>76</v>
      </c>
      <c r="F19" s="65" t="s">
        <v>77</v>
      </c>
    </row>
    <row r="20" spans="1:8" x14ac:dyDescent="0.25">
      <c r="A20" s="80" t="s">
        <v>82</v>
      </c>
      <c r="B20" s="80" t="s">
        <v>83</v>
      </c>
      <c r="C20" s="80" t="s">
        <v>71</v>
      </c>
      <c r="D20" s="81">
        <v>36</v>
      </c>
      <c r="E20" s="65" t="s">
        <v>84</v>
      </c>
      <c r="F20" s="65" t="s">
        <v>85</v>
      </c>
    </row>
    <row r="21" spans="1:8" x14ac:dyDescent="0.25">
      <c r="A21" s="80" t="s">
        <v>90</v>
      </c>
      <c r="B21" s="80" t="s">
        <v>91</v>
      </c>
      <c r="C21" s="80" t="s">
        <v>71</v>
      </c>
      <c r="D21" s="81">
        <v>36</v>
      </c>
      <c r="E21" s="65" t="s">
        <v>92</v>
      </c>
      <c r="F21" s="65" t="s">
        <v>93</v>
      </c>
    </row>
    <row r="22" spans="1:8" x14ac:dyDescent="0.25">
      <c r="A22" s="80" t="s">
        <v>99</v>
      </c>
      <c r="B22" s="80" t="s">
        <v>100</v>
      </c>
      <c r="C22" s="80" t="s">
        <v>101</v>
      </c>
      <c r="D22" s="81">
        <v>34</v>
      </c>
      <c r="E22" s="65" t="s">
        <v>102</v>
      </c>
      <c r="F22" s="65" t="s">
        <v>103</v>
      </c>
    </row>
    <row r="23" spans="1:8" x14ac:dyDescent="0.25">
      <c r="A23" s="80" t="s">
        <v>104</v>
      </c>
      <c r="B23" s="80" t="s">
        <v>105</v>
      </c>
      <c r="C23" s="80" t="s">
        <v>101</v>
      </c>
      <c r="D23" s="81">
        <v>34</v>
      </c>
      <c r="E23" s="65" t="s">
        <v>106</v>
      </c>
      <c r="F23" s="65" t="s">
        <v>107</v>
      </c>
    </row>
    <row r="24" spans="1:8" x14ac:dyDescent="0.25">
      <c r="A24" s="80" t="s">
        <v>108</v>
      </c>
      <c r="B24" s="80" t="s">
        <v>109</v>
      </c>
      <c r="C24" s="80" t="s">
        <v>101</v>
      </c>
      <c r="D24" s="81">
        <v>34</v>
      </c>
      <c r="E24" s="65" t="s">
        <v>110</v>
      </c>
      <c r="F24" s="65" t="s">
        <v>111</v>
      </c>
    </row>
    <row r="25" spans="1:8" x14ac:dyDescent="0.25">
      <c r="A25" s="80" t="s">
        <v>112</v>
      </c>
      <c r="B25" s="80" t="s">
        <v>113</v>
      </c>
      <c r="C25" s="80" t="s">
        <v>101</v>
      </c>
      <c r="D25" s="81">
        <v>34</v>
      </c>
      <c r="E25" s="65" t="s">
        <v>114</v>
      </c>
      <c r="F25" s="65" t="s">
        <v>115</v>
      </c>
    </row>
    <row r="26" spans="1:8" x14ac:dyDescent="0.25">
      <c r="A26" s="80" t="s">
        <v>116</v>
      </c>
      <c r="B26" s="80" t="s">
        <v>117</v>
      </c>
      <c r="C26" s="80" t="s">
        <v>101</v>
      </c>
      <c r="D26" s="81">
        <v>34</v>
      </c>
      <c r="E26" s="65" t="s">
        <v>118</v>
      </c>
      <c r="F26" s="65" t="s">
        <v>119</v>
      </c>
    </row>
    <row r="27" spans="1:8" x14ac:dyDescent="0.25">
      <c r="A27" s="80" t="s">
        <v>120</v>
      </c>
      <c r="B27" s="80" t="s">
        <v>121</v>
      </c>
      <c r="C27" s="80" t="s">
        <v>101</v>
      </c>
      <c r="D27" s="81">
        <v>34</v>
      </c>
      <c r="E27" s="65" t="s">
        <v>122</v>
      </c>
      <c r="F27" s="65" t="s">
        <v>123</v>
      </c>
    </row>
    <row r="28" spans="1:8" x14ac:dyDescent="0.25">
      <c r="A28" s="80" t="s">
        <v>124</v>
      </c>
      <c r="B28" s="80" t="s">
        <v>125</v>
      </c>
      <c r="C28" s="80" t="s">
        <v>101</v>
      </c>
      <c r="D28" s="81">
        <v>34</v>
      </c>
      <c r="E28" s="65" t="s">
        <v>126</v>
      </c>
      <c r="F28" s="65" t="s">
        <v>127</v>
      </c>
    </row>
    <row r="29" spans="1:8" x14ac:dyDescent="0.25">
      <c r="A29" s="80" t="s">
        <v>128</v>
      </c>
      <c r="B29" s="80" t="s">
        <v>129</v>
      </c>
      <c r="C29" s="80" t="s">
        <v>130</v>
      </c>
      <c r="D29" s="81">
        <v>14</v>
      </c>
      <c r="E29" s="65" t="s">
        <v>131</v>
      </c>
      <c r="F29" s="65" t="s">
        <v>132</v>
      </c>
    </row>
    <row r="30" spans="1:8" x14ac:dyDescent="0.25">
      <c r="A30" s="80" t="s">
        <v>133</v>
      </c>
      <c r="B30" s="80" t="s">
        <v>134</v>
      </c>
      <c r="C30" s="80" t="s">
        <v>130</v>
      </c>
      <c r="D30" s="81">
        <v>14</v>
      </c>
      <c r="E30" s="65" t="s">
        <v>135</v>
      </c>
      <c r="F30" s="65" t="s">
        <v>136</v>
      </c>
    </row>
    <row r="31" spans="1:8" x14ac:dyDescent="0.25">
      <c r="A31" s="80" t="s">
        <v>137</v>
      </c>
      <c r="B31" s="80" t="s">
        <v>138</v>
      </c>
      <c r="C31" s="80" t="s">
        <v>130</v>
      </c>
      <c r="D31" s="81">
        <v>14</v>
      </c>
      <c r="E31" s="65" t="s">
        <v>139</v>
      </c>
      <c r="F31" s="65" t="s">
        <v>140</v>
      </c>
    </row>
    <row r="32" spans="1:8" x14ac:dyDescent="0.25">
      <c r="A32" s="80" t="s">
        <v>141</v>
      </c>
      <c r="B32" s="80" t="s">
        <v>142</v>
      </c>
      <c r="C32" s="80" t="s">
        <v>143</v>
      </c>
      <c r="D32" s="81">
        <v>24</v>
      </c>
      <c r="E32" s="65" t="s">
        <v>144</v>
      </c>
      <c r="F32" s="65" t="s">
        <v>145</v>
      </c>
    </row>
    <row r="33" spans="1:8" x14ac:dyDescent="0.25">
      <c r="A33" s="80" t="s">
        <v>146</v>
      </c>
      <c r="B33" s="80" t="s">
        <v>147</v>
      </c>
      <c r="C33" s="80" t="s">
        <v>143</v>
      </c>
      <c r="D33" s="81">
        <v>24</v>
      </c>
      <c r="E33" s="65" t="s">
        <v>148</v>
      </c>
      <c r="F33" s="65" t="s">
        <v>149</v>
      </c>
    </row>
    <row r="34" spans="1:8" x14ac:dyDescent="0.25">
      <c r="A34" s="80" t="s">
        <v>150</v>
      </c>
      <c r="B34" s="80" t="s">
        <v>151</v>
      </c>
      <c r="C34" s="80" t="s">
        <v>143</v>
      </c>
      <c r="D34" s="81">
        <v>24</v>
      </c>
      <c r="E34" s="65" t="s">
        <v>152</v>
      </c>
      <c r="F34" s="65" t="s">
        <v>153</v>
      </c>
    </row>
    <row r="35" spans="1:8" x14ac:dyDescent="0.25">
      <c r="A35" s="80" t="s">
        <v>154</v>
      </c>
      <c r="B35" s="80" t="s">
        <v>155</v>
      </c>
      <c r="C35" s="80" t="s">
        <v>130</v>
      </c>
      <c r="D35" s="81">
        <v>13</v>
      </c>
      <c r="E35" s="65" t="s">
        <v>156</v>
      </c>
      <c r="F35" s="65" t="s">
        <v>157</v>
      </c>
      <c r="G35" s="80"/>
    </row>
    <row r="36" spans="1:8" x14ac:dyDescent="0.25">
      <c r="A36" s="80" t="s">
        <v>170</v>
      </c>
      <c r="B36" s="80" t="s">
        <v>171</v>
      </c>
      <c r="C36" s="80" t="s">
        <v>172</v>
      </c>
      <c r="D36" s="81" t="s">
        <v>173</v>
      </c>
      <c r="E36" s="65" t="s">
        <v>174</v>
      </c>
      <c r="F36" s="65" t="s">
        <v>175</v>
      </c>
    </row>
    <row r="37" spans="1:8" x14ac:dyDescent="0.25">
      <c r="A37" s="80" t="s">
        <v>176</v>
      </c>
      <c r="B37" s="80" t="s">
        <v>177</v>
      </c>
      <c r="C37" s="80" t="s">
        <v>130</v>
      </c>
      <c r="D37" s="81">
        <v>13</v>
      </c>
      <c r="E37" s="65" t="s">
        <v>178</v>
      </c>
      <c r="F37" s="65" t="s">
        <v>179</v>
      </c>
    </row>
    <row r="38" spans="1:8" x14ac:dyDescent="0.25">
      <c r="A38" s="80" t="s">
        <v>192</v>
      </c>
      <c r="B38" s="80" t="s">
        <v>193</v>
      </c>
      <c r="C38" s="80" t="s">
        <v>172</v>
      </c>
      <c r="D38" s="81" t="s">
        <v>173</v>
      </c>
      <c r="E38" s="65" t="s">
        <v>194</v>
      </c>
      <c r="F38" s="65" t="s">
        <v>195</v>
      </c>
    </row>
    <row r="39" spans="1:8" x14ac:dyDescent="0.25">
      <c r="A39" s="80" t="s">
        <v>196</v>
      </c>
      <c r="B39" s="80" t="s">
        <v>197</v>
      </c>
      <c r="C39" s="80" t="s">
        <v>130</v>
      </c>
      <c r="D39" s="81">
        <v>13</v>
      </c>
      <c r="E39" s="65" t="s">
        <v>198</v>
      </c>
      <c r="F39" s="65" t="s">
        <v>199</v>
      </c>
    </row>
    <row r="40" spans="1:8" x14ac:dyDescent="0.25">
      <c r="A40" s="80" t="s">
        <v>212</v>
      </c>
      <c r="B40" s="80" t="s">
        <v>213</v>
      </c>
      <c r="C40" s="80" t="s">
        <v>172</v>
      </c>
      <c r="D40" s="81" t="s">
        <v>173</v>
      </c>
      <c r="E40" s="65" t="s">
        <v>214</v>
      </c>
      <c r="F40" s="65" t="s">
        <v>215</v>
      </c>
    </row>
    <row r="41" spans="1:8" x14ac:dyDescent="0.25">
      <c r="A41" s="80" t="s">
        <v>216</v>
      </c>
      <c r="B41" s="80" t="s">
        <v>217</v>
      </c>
      <c r="C41" s="80" t="s">
        <v>218</v>
      </c>
      <c r="D41" s="80" t="s">
        <v>492</v>
      </c>
      <c r="E41" s="65" t="s">
        <v>219</v>
      </c>
      <c r="F41" s="65" t="s">
        <v>220</v>
      </c>
      <c r="G41" s="81" t="s">
        <v>490</v>
      </c>
      <c r="H41" s="81" t="s">
        <v>491</v>
      </c>
    </row>
    <row r="42" spans="1:8" x14ac:dyDescent="0.25">
      <c r="A42" s="80" t="s">
        <v>221</v>
      </c>
      <c r="B42" s="80" t="s">
        <v>222</v>
      </c>
      <c r="C42" s="80" t="s">
        <v>218</v>
      </c>
      <c r="D42" s="80" t="s">
        <v>492</v>
      </c>
      <c r="E42" s="65" t="s">
        <v>219</v>
      </c>
      <c r="F42" s="65" t="s">
        <v>220</v>
      </c>
      <c r="G42" s="81" t="s">
        <v>490</v>
      </c>
      <c r="H42" s="81" t="s">
        <v>491</v>
      </c>
    </row>
    <row r="43" spans="1:8" x14ac:dyDescent="0.25">
      <c r="A43" s="80" t="s">
        <v>223</v>
      </c>
      <c r="B43" s="80" t="s">
        <v>224</v>
      </c>
      <c r="C43" s="80" t="s">
        <v>225</v>
      </c>
      <c r="D43" s="81">
        <v>24</v>
      </c>
      <c r="E43" s="65" t="s">
        <v>226</v>
      </c>
      <c r="F43" s="65" t="s">
        <v>227</v>
      </c>
    </row>
    <row r="44" spans="1:8" x14ac:dyDescent="0.25">
      <c r="A44" s="80" t="s">
        <v>228</v>
      </c>
      <c r="B44" s="80" t="s">
        <v>229</v>
      </c>
      <c r="C44" s="80" t="s">
        <v>225</v>
      </c>
      <c r="D44" s="81">
        <v>24</v>
      </c>
      <c r="E44" s="65" t="s">
        <v>230</v>
      </c>
      <c r="F44" s="65" t="s">
        <v>231</v>
      </c>
    </row>
    <row r="45" spans="1:8" x14ac:dyDescent="0.25">
      <c r="A45" s="80" t="s">
        <v>232</v>
      </c>
      <c r="B45" s="80" t="s">
        <v>233</v>
      </c>
      <c r="C45" s="80" t="s">
        <v>225</v>
      </c>
      <c r="D45" s="81">
        <v>24</v>
      </c>
      <c r="E45" s="65" t="s">
        <v>234</v>
      </c>
      <c r="F45" s="65" t="s">
        <v>235</v>
      </c>
    </row>
    <row r="46" spans="1:8" x14ac:dyDescent="0.25">
      <c r="A46" s="82" t="s">
        <v>236</v>
      </c>
      <c r="B46" s="82" t="s">
        <v>237</v>
      </c>
      <c r="C46" s="82" t="s">
        <v>225</v>
      </c>
      <c r="D46" s="81">
        <v>24</v>
      </c>
      <c r="E46" s="65" t="s">
        <v>238</v>
      </c>
      <c r="F46" s="65" t="s">
        <v>239</v>
      </c>
    </row>
    <row r="47" spans="1:8" x14ac:dyDescent="0.25">
      <c r="A47" s="80" t="s">
        <v>240</v>
      </c>
      <c r="B47" s="80" t="s">
        <v>241</v>
      </c>
      <c r="C47" s="80" t="s">
        <v>242</v>
      </c>
      <c r="D47" s="81">
        <v>37</v>
      </c>
      <c r="E47" s="65" t="s">
        <v>243</v>
      </c>
      <c r="F47" s="65" t="s">
        <v>244</v>
      </c>
    </row>
    <row r="48" spans="1:8" x14ac:dyDescent="0.25">
      <c r="A48" s="80" t="s">
        <v>245</v>
      </c>
      <c r="B48" s="80" t="s">
        <v>246</v>
      </c>
      <c r="C48" s="80" t="s">
        <v>242</v>
      </c>
      <c r="D48" s="81">
        <v>38</v>
      </c>
      <c r="E48" s="65" t="s">
        <v>247</v>
      </c>
      <c r="F48" s="65" t="s">
        <v>248</v>
      </c>
    </row>
    <row r="49" spans="1:6" x14ac:dyDescent="0.25">
      <c r="A49" s="80" t="s">
        <v>249</v>
      </c>
      <c r="B49" s="80" t="s">
        <v>250</v>
      </c>
      <c r="C49" s="80" t="s">
        <v>242</v>
      </c>
      <c r="D49" s="81">
        <v>37</v>
      </c>
      <c r="E49" s="65" t="s">
        <v>251</v>
      </c>
      <c r="F49" s="65" t="s">
        <v>252</v>
      </c>
    </row>
    <row r="50" spans="1:6" x14ac:dyDescent="0.25">
      <c r="A50" s="80" t="s">
        <v>253</v>
      </c>
      <c r="B50" s="80" t="s">
        <v>254</v>
      </c>
      <c r="C50" s="80" t="s">
        <v>242</v>
      </c>
      <c r="D50" s="81">
        <v>38</v>
      </c>
      <c r="E50" s="65" t="s">
        <v>255</v>
      </c>
      <c r="F50" s="65" t="s">
        <v>256</v>
      </c>
    </row>
    <row r="51" spans="1:6" x14ac:dyDescent="0.25">
      <c r="A51" s="80" t="s">
        <v>257</v>
      </c>
      <c r="B51" s="80" t="s">
        <v>258</v>
      </c>
      <c r="C51" s="80" t="s">
        <v>242</v>
      </c>
      <c r="D51" s="81">
        <v>37</v>
      </c>
      <c r="E51" s="65" t="s">
        <v>259</v>
      </c>
      <c r="F51" s="65" t="s">
        <v>260</v>
      </c>
    </row>
    <row r="52" spans="1:6" x14ac:dyDescent="0.25">
      <c r="A52" s="80" t="s">
        <v>261</v>
      </c>
      <c r="B52" s="80" t="s">
        <v>262</v>
      </c>
      <c r="C52" s="80" t="s">
        <v>242</v>
      </c>
      <c r="D52" s="81">
        <v>38</v>
      </c>
      <c r="E52" s="65" t="s">
        <v>263</v>
      </c>
      <c r="F52" s="65" t="s">
        <v>264</v>
      </c>
    </row>
    <row r="53" spans="1:6" x14ac:dyDescent="0.25">
      <c r="A53" s="80" t="s">
        <v>265</v>
      </c>
      <c r="B53" s="80" t="s">
        <v>266</v>
      </c>
      <c r="C53" s="80" t="s">
        <v>267</v>
      </c>
      <c r="D53" s="81" t="s">
        <v>268</v>
      </c>
      <c r="E53" s="65" t="s">
        <v>269</v>
      </c>
      <c r="F53" s="65" t="s">
        <v>270</v>
      </c>
    </row>
    <row r="54" spans="1:6" x14ac:dyDescent="0.25">
      <c r="A54" s="80" t="s">
        <v>271</v>
      </c>
      <c r="B54" s="80" t="s">
        <v>272</v>
      </c>
      <c r="C54" s="80" t="s">
        <v>267</v>
      </c>
      <c r="D54" s="81" t="s">
        <v>268</v>
      </c>
      <c r="E54" s="65" t="s">
        <v>273</v>
      </c>
      <c r="F54" s="65" t="s">
        <v>274</v>
      </c>
    </row>
    <row r="55" spans="1:6" x14ac:dyDescent="0.25">
      <c r="A55" s="80" t="s">
        <v>275</v>
      </c>
      <c r="B55" s="80" t="s">
        <v>276</v>
      </c>
      <c r="C55" s="80" t="s">
        <v>267</v>
      </c>
      <c r="D55" s="81" t="s">
        <v>268</v>
      </c>
      <c r="E55" s="65" t="s">
        <v>277</v>
      </c>
      <c r="F55" s="65" t="s">
        <v>278</v>
      </c>
    </row>
    <row r="56" spans="1:6" x14ac:dyDescent="0.25">
      <c r="A56" s="80" t="s">
        <v>279</v>
      </c>
      <c r="B56" s="80" t="s">
        <v>280</v>
      </c>
      <c r="C56" s="80" t="s">
        <v>281</v>
      </c>
      <c r="D56" s="81">
        <v>28</v>
      </c>
      <c r="E56" s="65" t="s">
        <v>282</v>
      </c>
      <c r="F56" s="65" t="s">
        <v>283</v>
      </c>
    </row>
    <row r="57" spans="1:6" x14ac:dyDescent="0.25">
      <c r="A57" s="80" t="s">
        <v>284</v>
      </c>
      <c r="B57" s="80" t="s">
        <v>285</v>
      </c>
      <c r="C57" s="80" t="s">
        <v>281</v>
      </c>
      <c r="D57" s="81">
        <v>28</v>
      </c>
      <c r="E57" s="65" t="s">
        <v>286</v>
      </c>
      <c r="F57" s="65" t="s">
        <v>287</v>
      </c>
    </row>
    <row r="58" spans="1:6" x14ac:dyDescent="0.25">
      <c r="A58" s="80" t="s">
        <v>288</v>
      </c>
      <c r="B58" s="80" t="s">
        <v>289</v>
      </c>
      <c r="C58" s="80" t="s">
        <v>281</v>
      </c>
      <c r="D58" s="81">
        <v>28</v>
      </c>
      <c r="E58" s="65" t="s">
        <v>290</v>
      </c>
      <c r="F58" s="65" t="s">
        <v>291</v>
      </c>
    </row>
    <row r="59" spans="1:6" x14ac:dyDescent="0.25">
      <c r="A59" s="80" t="s">
        <v>292</v>
      </c>
      <c r="B59" s="80" t="s">
        <v>293</v>
      </c>
      <c r="C59" s="80" t="s">
        <v>294</v>
      </c>
      <c r="D59" s="81">
        <v>29</v>
      </c>
      <c r="E59" s="65" t="s">
        <v>295</v>
      </c>
      <c r="F59" s="65" t="s">
        <v>296</v>
      </c>
    </row>
    <row r="60" spans="1:6" x14ac:dyDescent="0.25">
      <c r="A60" s="80" t="s">
        <v>297</v>
      </c>
      <c r="B60" s="80" t="s">
        <v>298</v>
      </c>
      <c r="C60" s="80" t="s">
        <v>294</v>
      </c>
      <c r="D60" s="81">
        <v>29</v>
      </c>
      <c r="E60" s="65" t="s">
        <v>299</v>
      </c>
      <c r="F60" s="65" t="s">
        <v>300</v>
      </c>
    </row>
    <row r="61" spans="1:6" x14ac:dyDescent="0.25">
      <c r="A61" s="80" t="s">
        <v>301</v>
      </c>
      <c r="B61" s="80" t="s">
        <v>302</v>
      </c>
      <c r="C61" s="80" t="s">
        <v>294</v>
      </c>
      <c r="D61" s="81">
        <v>29</v>
      </c>
      <c r="E61" s="65" t="s">
        <v>303</v>
      </c>
      <c r="F61" s="65" t="s">
        <v>304</v>
      </c>
    </row>
    <row r="62" spans="1:6" x14ac:dyDescent="0.25">
      <c r="A62" s="80" t="s">
        <v>305</v>
      </c>
      <c r="B62" s="80" t="s">
        <v>306</v>
      </c>
      <c r="C62" s="80" t="s">
        <v>307</v>
      </c>
      <c r="D62" s="81">
        <v>30</v>
      </c>
      <c r="E62" s="65" t="s">
        <v>308</v>
      </c>
      <c r="F62" s="65" t="s">
        <v>309</v>
      </c>
    </row>
    <row r="63" spans="1:6" x14ac:dyDescent="0.25">
      <c r="A63" s="80" t="s">
        <v>310</v>
      </c>
      <c r="B63" s="80" t="s">
        <v>311</v>
      </c>
      <c r="C63" s="80" t="s">
        <v>307</v>
      </c>
      <c r="D63" s="81">
        <v>30</v>
      </c>
      <c r="E63" s="65" t="s">
        <v>312</v>
      </c>
      <c r="F63" s="65" t="s">
        <v>313</v>
      </c>
    </row>
    <row r="64" spans="1:6" x14ac:dyDescent="0.25">
      <c r="A64" s="80" t="s">
        <v>314</v>
      </c>
      <c r="B64" s="80" t="s">
        <v>315</v>
      </c>
      <c r="C64" s="80" t="s">
        <v>307</v>
      </c>
      <c r="D64" s="81">
        <v>30</v>
      </c>
      <c r="E64" s="65" t="s">
        <v>316</v>
      </c>
      <c r="F64" s="65" t="s">
        <v>317</v>
      </c>
    </row>
    <row r="65" spans="1:8" x14ac:dyDescent="0.25">
      <c r="A65" s="80" t="s">
        <v>318</v>
      </c>
      <c r="B65" s="80" t="s">
        <v>319</v>
      </c>
      <c r="C65" s="80" t="s">
        <v>307</v>
      </c>
      <c r="D65" s="81">
        <v>30</v>
      </c>
      <c r="E65" s="65" t="s">
        <v>320</v>
      </c>
      <c r="F65" s="65" t="s">
        <v>321</v>
      </c>
    </row>
    <row r="66" spans="1:8" x14ac:dyDescent="0.25">
      <c r="A66" s="80" t="s">
        <v>322</v>
      </c>
      <c r="B66" s="80" t="s">
        <v>323</v>
      </c>
      <c r="C66" s="80" t="s">
        <v>307</v>
      </c>
      <c r="D66" s="81">
        <v>30</v>
      </c>
      <c r="E66" s="65" t="s">
        <v>324</v>
      </c>
      <c r="F66" s="65" t="s">
        <v>325</v>
      </c>
    </row>
    <row r="67" spans="1:8" x14ac:dyDescent="0.25">
      <c r="A67" s="80" t="s">
        <v>326</v>
      </c>
      <c r="B67" s="80" t="s">
        <v>327</v>
      </c>
      <c r="C67" s="80" t="s">
        <v>307</v>
      </c>
      <c r="D67" s="81">
        <v>30</v>
      </c>
      <c r="E67" s="65" t="s">
        <v>328</v>
      </c>
      <c r="F67" s="65" t="s">
        <v>329</v>
      </c>
    </row>
    <row r="68" spans="1:8" x14ac:dyDescent="0.25">
      <c r="A68" s="80" t="s">
        <v>330</v>
      </c>
      <c r="B68" s="80" t="s">
        <v>331</v>
      </c>
      <c r="C68" s="80" t="s">
        <v>307</v>
      </c>
      <c r="D68" s="81">
        <v>30</v>
      </c>
      <c r="E68" s="65" t="s">
        <v>332</v>
      </c>
      <c r="F68" s="65" t="s">
        <v>333</v>
      </c>
    </row>
    <row r="69" spans="1:8" x14ac:dyDescent="0.25">
      <c r="A69" s="80" t="s">
        <v>334</v>
      </c>
      <c r="B69" s="80" t="s">
        <v>335</v>
      </c>
      <c r="C69" s="80" t="s">
        <v>307</v>
      </c>
      <c r="D69" s="81">
        <v>30</v>
      </c>
      <c r="E69" s="65" t="s">
        <v>336</v>
      </c>
      <c r="F69" s="65" t="s">
        <v>337</v>
      </c>
    </row>
    <row r="70" spans="1:8" x14ac:dyDescent="0.25">
      <c r="A70" s="80" t="s">
        <v>369</v>
      </c>
      <c r="B70" s="80" t="s">
        <v>370</v>
      </c>
      <c r="C70" s="80" t="s">
        <v>371</v>
      </c>
      <c r="D70" s="80" t="s">
        <v>496</v>
      </c>
      <c r="E70" s="65" t="s">
        <v>372</v>
      </c>
      <c r="F70" s="65" t="s">
        <v>373</v>
      </c>
      <c r="G70" s="81" t="s">
        <v>494</v>
      </c>
      <c r="H70" s="81" t="s">
        <v>493</v>
      </c>
    </row>
    <row r="71" spans="1:8" x14ac:dyDescent="0.25">
      <c r="A71" s="80" t="s">
        <v>374</v>
      </c>
      <c r="B71" s="80" t="s">
        <v>375</v>
      </c>
      <c r="C71" s="80" t="s">
        <v>371</v>
      </c>
      <c r="D71" s="80" t="s">
        <v>496</v>
      </c>
      <c r="E71" s="65" t="s">
        <v>376</v>
      </c>
      <c r="F71" s="65" t="s">
        <v>377</v>
      </c>
      <c r="G71" s="81" t="s">
        <v>494</v>
      </c>
      <c r="H71" s="81" t="s">
        <v>493</v>
      </c>
    </row>
    <row r="72" spans="1:8" x14ac:dyDescent="0.25">
      <c r="A72" s="80" t="s">
        <v>378</v>
      </c>
      <c r="B72" s="80" t="s">
        <v>379</v>
      </c>
      <c r="C72" s="80" t="s">
        <v>371</v>
      </c>
      <c r="D72" s="80" t="s">
        <v>496</v>
      </c>
      <c r="E72" s="65" t="s">
        <v>380</v>
      </c>
      <c r="F72" s="65" t="s">
        <v>381</v>
      </c>
      <c r="G72" s="81" t="s">
        <v>494</v>
      </c>
      <c r="H72" s="81" t="s">
        <v>493</v>
      </c>
    </row>
    <row r="73" spans="1:8" x14ac:dyDescent="0.25">
      <c r="A73" s="80" t="s">
        <v>382</v>
      </c>
      <c r="B73" s="80" t="s">
        <v>383</v>
      </c>
      <c r="C73" s="80" t="s">
        <v>384</v>
      </c>
      <c r="D73" s="81" t="s">
        <v>498</v>
      </c>
      <c r="E73" s="65" t="s">
        <v>385</v>
      </c>
      <c r="F73" s="65" t="s">
        <v>386</v>
      </c>
    </row>
    <row r="74" spans="1:8" x14ac:dyDescent="0.25">
      <c r="A74" s="80" t="s">
        <v>387</v>
      </c>
      <c r="B74" s="80" t="s">
        <v>388</v>
      </c>
      <c r="C74" s="80" t="s">
        <v>371</v>
      </c>
      <c r="D74" s="80" t="s">
        <v>496</v>
      </c>
      <c r="E74" s="65" t="s">
        <v>389</v>
      </c>
      <c r="F74" s="65" t="s">
        <v>390</v>
      </c>
      <c r="G74" s="81" t="s">
        <v>494</v>
      </c>
      <c r="H74" s="81" t="s">
        <v>493</v>
      </c>
    </row>
    <row r="75" spans="1:8" x14ac:dyDescent="0.25">
      <c r="A75" s="80" t="s">
        <v>391</v>
      </c>
      <c r="B75" s="80" t="s">
        <v>392</v>
      </c>
      <c r="C75" s="80" t="s">
        <v>371</v>
      </c>
      <c r="D75" s="80" t="s">
        <v>496</v>
      </c>
      <c r="E75" s="65" t="s">
        <v>393</v>
      </c>
      <c r="F75" s="65" t="s">
        <v>394</v>
      </c>
      <c r="G75" s="81" t="s">
        <v>494</v>
      </c>
      <c r="H75" s="81" t="s">
        <v>493</v>
      </c>
    </row>
    <row r="76" spans="1:8" x14ac:dyDescent="0.25">
      <c r="A76" s="80" t="s">
        <v>395</v>
      </c>
      <c r="B76" s="80" t="s">
        <v>396</v>
      </c>
      <c r="C76" s="80" t="s">
        <v>371</v>
      </c>
      <c r="D76" s="80" t="s">
        <v>496</v>
      </c>
      <c r="E76" s="65" t="s">
        <v>397</v>
      </c>
      <c r="F76" s="65" t="s">
        <v>398</v>
      </c>
      <c r="G76" s="81" t="s">
        <v>494</v>
      </c>
      <c r="H76" s="81" t="s">
        <v>493</v>
      </c>
    </row>
    <row r="77" spans="1:8" x14ac:dyDescent="0.25">
      <c r="A77" s="80" t="s">
        <v>399</v>
      </c>
      <c r="B77" s="80" t="s">
        <v>400</v>
      </c>
      <c r="C77" s="80" t="s">
        <v>371</v>
      </c>
      <c r="D77" s="80" t="s">
        <v>496</v>
      </c>
      <c r="E77" s="65" t="s">
        <v>401</v>
      </c>
      <c r="F77" s="65" t="s">
        <v>402</v>
      </c>
      <c r="G77" s="81" t="s">
        <v>494</v>
      </c>
      <c r="H77" s="81" t="s">
        <v>493</v>
      </c>
    </row>
    <row r="78" spans="1:8" x14ac:dyDescent="0.25">
      <c r="A78" s="80" t="s">
        <v>403</v>
      </c>
      <c r="B78" s="80" t="s">
        <v>404</v>
      </c>
      <c r="C78" s="80" t="s">
        <v>371</v>
      </c>
      <c r="D78" s="80" t="s">
        <v>496</v>
      </c>
      <c r="E78" s="65" t="s">
        <v>405</v>
      </c>
      <c r="F78" s="65" t="s">
        <v>406</v>
      </c>
      <c r="G78" s="81" t="s">
        <v>494</v>
      </c>
      <c r="H78" s="81" t="s">
        <v>493</v>
      </c>
    </row>
    <row r="79" spans="1:8" x14ac:dyDescent="0.25">
      <c r="A79" s="80" t="s">
        <v>407</v>
      </c>
      <c r="B79" s="80" t="s">
        <v>408</v>
      </c>
      <c r="C79" s="80" t="s">
        <v>371</v>
      </c>
      <c r="D79" s="80" t="s">
        <v>496</v>
      </c>
      <c r="E79" s="65" t="s">
        <v>409</v>
      </c>
      <c r="F79" s="65" t="s">
        <v>410</v>
      </c>
      <c r="G79" s="81" t="s">
        <v>494</v>
      </c>
      <c r="H79" s="81" t="s">
        <v>493</v>
      </c>
    </row>
    <row r="81" spans="1:7" ht="18.75" x14ac:dyDescent="0.3">
      <c r="A81" s="75" t="s">
        <v>499</v>
      </c>
    </row>
    <row r="83" spans="1:7" ht="26.25" x14ac:dyDescent="0.25">
      <c r="A83" s="76" t="s">
        <v>64</v>
      </c>
      <c r="B83" s="77" t="s">
        <v>458</v>
      </c>
      <c r="C83" s="77" t="s">
        <v>65</v>
      </c>
      <c r="D83" s="77" t="s">
        <v>66</v>
      </c>
      <c r="E83" s="78" t="s">
        <v>67</v>
      </c>
      <c r="F83" s="79" t="s">
        <v>68</v>
      </c>
    </row>
    <row r="84" spans="1:7" x14ac:dyDescent="0.25">
      <c r="A84" s="80" t="s">
        <v>69</v>
      </c>
      <c r="B84" s="80" t="s">
        <v>70</v>
      </c>
      <c r="C84" s="80" t="s">
        <v>71</v>
      </c>
      <c r="D84" s="80">
        <v>35</v>
      </c>
      <c r="E84" s="65" t="s">
        <v>72</v>
      </c>
      <c r="F84" s="65" t="s">
        <v>73</v>
      </c>
    </row>
    <row r="85" spans="1:7" x14ac:dyDescent="0.25">
      <c r="A85" s="80" t="s">
        <v>78</v>
      </c>
      <c r="B85" s="80" t="s">
        <v>79</v>
      </c>
      <c r="C85" s="80" t="s">
        <v>71</v>
      </c>
      <c r="D85" s="80">
        <v>35</v>
      </c>
      <c r="E85" s="65" t="s">
        <v>80</v>
      </c>
      <c r="F85" s="65" t="s">
        <v>81</v>
      </c>
      <c r="G85" s="80"/>
    </row>
    <row r="86" spans="1:7" x14ac:dyDescent="0.25">
      <c r="A86" s="80" t="s">
        <v>86</v>
      </c>
      <c r="B86" s="80" t="s">
        <v>87</v>
      </c>
      <c r="C86" s="80" t="s">
        <v>71</v>
      </c>
      <c r="D86" s="80">
        <v>35</v>
      </c>
      <c r="E86" s="65" t="s">
        <v>88</v>
      </c>
      <c r="F86" s="65" t="s">
        <v>89</v>
      </c>
      <c r="G86" s="80"/>
    </row>
    <row r="87" spans="1:7" x14ac:dyDescent="0.25">
      <c r="A87" s="80" t="s">
        <v>94</v>
      </c>
      <c r="B87" s="80" t="s">
        <v>95</v>
      </c>
      <c r="C87" s="80" t="s">
        <v>96</v>
      </c>
      <c r="D87" s="80" t="s">
        <v>428</v>
      </c>
      <c r="E87" s="65" t="s">
        <v>97</v>
      </c>
      <c r="F87" s="65" t="s">
        <v>98</v>
      </c>
    </row>
    <row r="88" spans="1:7" x14ac:dyDescent="0.25">
      <c r="A88" s="80" t="s">
        <v>158</v>
      </c>
      <c r="B88" s="80" t="s">
        <v>159</v>
      </c>
      <c r="C88" s="80" t="s">
        <v>130</v>
      </c>
      <c r="D88" s="80">
        <v>11</v>
      </c>
      <c r="E88" s="65" t="s">
        <v>160</v>
      </c>
      <c r="F88" s="65" t="s">
        <v>161</v>
      </c>
      <c r="G88" s="80"/>
    </row>
    <row r="89" spans="1:7" x14ac:dyDescent="0.25">
      <c r="A89" s="80" t="s">
        <v>162</v>
      </c>
      <c r="B89" s="80" t="s">
        <v>163</v>
      </c>
      <c r="C89" s="80" t="s">
        <v>130</v>
      </c>
      <c r="D89" s="80">
        <v>12</v>
      </c>
      <c r="E89" s="65" t="s">
        <v>164</v>
      </c>
      <c r="F89" s="65" t="s">
        <v>165</v>
      </c>
      <c r="G89" s="80"/>
    </row>
    <row r="90" spans="1:7" x14ac:dyDescent="0.25">
      <c r="A90" s="80" t="s">
        <v>166</v>
      </c>
      <c r="B90" s="80" t="s">
        <v>167</v>
      </c>
      <c r="C90" s="80" t="s">
        <v>130</v>
      </c>
      <c r="D90" s="80" t="s">
        <v>428</v>
      </c>
      <c r="E90" s="65" t="s">
        <v>168</v>
      </c>
      <c r="F90" s="65" t="s">
        <v>169</v>
      </c>
    </row>
    <row r="91" spans="1:7" x14ac:dyDescent="0.25">
      <c r="A91" s="80" t="s">
        <v>180</v>
      </c>
      <c r="B91" s="80" t="s">
        <v>181</v>
      </c>
      <c r="C91" s="80" t="s">
        <v>130</v>
      </c>
      <c r="D91" s="80">
        <v>11</v>
      </c>
      <c r="E91" s="65" t="s">
        <v>182</v>
      </c>
      <c r="F91" s="65" t="s">
        <v>183</v>
      </c>
      <c r="G91" s="80"/>
    </row>
    <row r="92" spans="1:7" x14ac:dyDescent="0.25">
      <c r="A92" s="80" t="s">
        <v>184</v>
      </c>
      <c r="B92" s="80" t="s">
        <v>185</v>
      </c>
      <c r="C92" s="80" t="s">
        <v>130</v>
      </c>
      <c r="D92" s="80">
        <v>12</v>
      </c>
      <c r="E92" s="65" t="s">
        <v>186</v>
      </c>
      <c r="F92" s="65" t="s">
        <v>187</v>
      </c>
      <c r="G92" s="80"/>
    </row>
    <row r="93" spans="1:7" x14ac:dyDescent="0.25">
      <c r="A93" s="80" t="s">
        <v>188</v>
      </c>
      <c r="B93" s="80" t="s">
        <v>189</v>
      </c>
      <c r="C93" s="80" t="s">
        <v>130</v>
      </c>
      <c r="D93" s="80" t="s">
        <v>428</v>
      </c>
      <c r="E93" s="65" t="s">
        <v>190</v>
      </c>
      <c r="F93" s="65" t="s">
        <v>191</v>
      </c>
    </row>
    <row r="94" spans="1:7" x14ac:dyDescent="0.25">
      <c r="A94" s="80" t="s">
        <v>200</v>
      </c>
      <c r="B94" s="80" t="s">
        <v>201</v>
      </c>
      <c r="C94" s="80" t="s">
        <v>130</v>
      </c>
      <c r="D94" s="80">
        <v>11</v>
      </c>
      <c r="E94" s="65" t="s">
        <v>202</v>
      </c>
      <c r="F94" s="65" t="s">
        <v>203</v>
      </c>
    </row>
    <row r="95" spans="1:7" x14ac:dyDescent="0.25">
      <c r="A95" s="80" t="s">
        <v>204</v>
      </c>
      <c r="B95" s="80" t="s">
        <v>205</v>
      </c>
      <c r="C95" s="80" t="s">
        <v>130</v>
      </c>
      <c r="D95" s="80">
        <v>12</v>
      </c>
      <c r="E95" s="65" t="s">
        <v>206</v>
      </c>
      <c r="F95" s="65" t="s">
        <v>207</v>
      </c>
    </row>
    <row r="96" spans="1:7" x14ac:dyDescent="0.25">
      <c r="A96" s="80" t="s">
        <v>208</v>
      </c>
      <c r="B96" s="80" t="s">
        <v>209</v>
      </c>
      <c r="C96" s="80" t="s">
        <v>130</v>
      </c>
      <c r="D96" s="80" t="s">
        <v>428</v>
      </c>
      <c r="E96" s="65" t="s">
        <v>210</v>
      </c>
      <c r="F96" s="65" t="s">
        <v>211</v>
      </c>
    </row>
    <row r="97" spans="1:7" x14ac:dyDescent="0.25">
      <c r="A97" s="80" t="s">
        <v>338</v>
      </c>
      <c r="B97" s="80" t="s">
        <v>339</v>
      </c>
      <c r="C97" s="80" t="s">
        <v>340</v>
      </c>
      <c r="D97" s="80">
        <v>31</v>
      </c>
      <c r="E97" s="65" t="s">
        <v>341</v>
      </c>
      <c r="F97" s="65" t="s">
        <v>342</v>
      </c>
    </row>
    <row r="98" spans="1:7" x14ac:dyDescent="0.25">
      <c r="A98" s="80" t="s">
        <v>343</v>
      </c>
      <c r="B98" s="80" t="s">
        <v>344</v>
      </c>
      <c r="C98" s="80" t="s">
        <v>340</v>
      </c>
      <c r="D98" s="80">
        <v>31</v>
      </c>
      <c r="E98" s="65" t="s">
        <v>345</v>
      </c>
      <c r="F98" s="65" t="s">
        <v>346</v>
      </c>
    </row>
    <row r="99" spans="1:7" x14ac:dyDescent="0.25">
      <c r="A99" s="80" t="s">
        <v>347</v>
      </c>
      <c r="B99" s="80" t="s">
        <v>348</v>
      </c>
      <c r="C99" s="80" t="s">
        <v>340</v>
      </c>
      <c r="D99" s="80">
        <v>31</v>
      </c>
      <c r="E99" s="65" t="s">
        <v>349</v>
      </c>
      <c r="F99" s="65" t="s">
        <v>350</v>
      </c>
    </row>
    <row r="100" spans="1:7" x14ac:dyDescent="0.25">
      <c r="A100" s="80" t="s">
        <v>351</v>
      </c>
      <c r="B100" s="80" t="s">
        <v>352</v>
      </c>
      <c r="C100" s="80" t="s">
        <v>353</v>
      </c>
      <c r="D100" s="80" t="s">
        <v>428</v>
      </c>
      <c r="E100" s="65" t="s">
        <v>354</v>
      </c>
      <c r="F100" s="65" t="s">
        <v>355</v>
      </c>
    </row>
    <row r="101" spans="1:7" x14ac:dyDescent="0.25">
      <c r="A101" s="80" t="s">
        <v>356</v>
      </c>
      <c r="B101" s="80" t="s">
        <v>357</v>
      </c>
      <c r="C101" s="80" t="s">
        <v>353</v>
      </c>
      <c r="D101" s="80" t="s">
        <v>428</v>
      </c>
      <c r="E101" s="65" t="s">
        <v>358</v>
      </c>
      <c r="F101" s="65" t="s">
        <v>359</v>
      </c>
    </row>
    <row r="102" spans="1:7" x14ac:dyDescent="0.25">
      <c r="A102" s="80" t="s">
        <v>360</v>
      </c>
      <c r="B102" s="80" t="s">
        <v>361</v>
      </c>
      <c r="C102" s="80" t="s">
        <v>362</v>
      </c>
      <c r="D102" s="80">
        <v>27</v>
      </c>
      <c r="E102" s="65" t="s">
        <v>363</v>
      </c>
      <c r="F102" s="65" t="s">
        <v>364</v>
      </c>
    </row>
    <row r="103" spans="1:7" x14ac:dyDescent="0.25">
      <c r="A103" s="80" t="s">
        <v>365</v>
      </c>
      <c r="B103" s="80" t="s">
        <v>366</v>
      </c>
      <c r="C103" s="80" t="s">
        <v>362</v>
      </c>
      <c r="D103" s="80">
        <v>27</v>
      </c>
      <c r="E103" s="65" t="s">
        <v>367</v>
      </c>
      <c r="F103" s="65" t="s">
        <v>368</v>
      </c>
    </row>
    <row r="104" spans="1:7" x14ac:dyDescent="0.25">
      <c r="A104" s="80" t="s">
        <v>411</v>
      </c>
      <c r="B104" s="80" t="s">
        <v>412</v>
      </c>
      <c r="C104" s="80" t="s">
        <v>362</v>
      </c>
      <c r="D104" s="80" t="s">
        <v>428</v>
      </c>
      <c r="E104" s="65" t="s">
        <v>413</v>
      </c>
      <c r="F104" s="65" t="s">
        <v>414</v>
      </c>
    </row>
    <row r="105" spans="1:7" x14ac:dyDescent="0.25">
      <c r="A105" s="80" t="s">
        <v>415</v>
      </c>
      <c r="B105" s="80" t="s">
        <v>416</v>
      </c>
      <c r="C105" s="80" t="s">
        <v>362</v>
      </c>
      <c r="D105" s="80" t="s">
        <v>428</v>
      </c>
      <c r="E105" s="65" t="s">
        <v>417</v>
      </c>
      <c r="F105" s="65" t="s">
        <v>418</v>
      </c>
      <c r="G105" s="80"/>
    </row>
    <row r="106" spans="1:7" x14ac:dyDescent="0.25">
      <c r="A106" s="80" t="s">
        <v>419</v>
      </c>
      <c r="B106" s="80" t="s">
        <v>420</v>
      </c>
      <c r="C106" s="80" t="s">
        <v>362</v>
      </c>
      <c r="D106" s="80" t="s">
        <v>428</v>
      </c>
      <c r="E106" s="65" t="s">
        <v>421</v>
      </c>
      <c r="F106" s="65" t="s">
        <v>422</v>
      </c>
      <c r="G106" s="80"/>
    </row>
    <row r="107" spans="1:7" x14ac:dyDescent="0.25">
      <c r="A107" s="80" t="s">
        <v>423</v>
      </c>
      <c r="B107" s="80" t="s">
        <v>424</v>
      </c>
      <c r="C107" s="80" t="s">
        <v>425</v>
      </c>
      <c r="D107" s="80" t="s">
        <v>428</v>
      </c>
      <c r="E107" s="65" t="s">
        <v>426</v>
      </c>
      <c r="F107" s="65" t="s">
        <v>427</v>
      </c>
      <c r="G107" s="80"/>
    </row>
    <row r="110" spans="1:7" x14ac:dyDescent="0.25">
      <c r="A110" s="65" t="s">
        <v>463</v>
      </c>
    </row>
    <row r="112" spans="1:7" x14ac:dyDescent="0.25">
      <c r="A112" s="65" t="s">
        <v>503</v>
      </c>
    </row>
  </sheetData>
  <sheetProtection sheet="1" objects="1" scenarios="1" autoFilter="0" pivotTables="0"/>
  <sortState ref="A85:F108">
    <sortCondition ref="A85:A108"/>
  </sortState>
  <mergeCells count="2">
    <mergeCell ref="B10:D10"/>
    <mergeCell ref="G18:H18"/>
  </mergeCells>
  <hyperlinks>
    <hyperlink ref="D19" location="'T36 Academic Coordinator I FY'!A1" display="'T36 Academic Coordinator I FY'!A1"/>
    <hyperlink ref="D20" location="'T36 Academic Coordinator II FY'!A1" display="'T36 Academic Coordinator II FY'!A1"/>
    <hyperlink ref="D21" location="'T36 Academic Coordinator III FY'!A1" display="'T36 Academic Coordinator III FY'!A1"/>
    <hyperlink ref="D22" location="'T34 Academic Admin I FY'!A1" display="'T34 Academic Admin I FY'!A1"/>
    <hyperlink ref="D23" location="'T34 Academic Admin II FY'!A1" display="'T34 Academic Admin II FY'!A1"/>
    <hyperlink ref="D24" location="'T34 Academic Adm III FY'!A1" display="'T34 Academic Adm III FY'!A1"/>
    <hyperlink ref="D25" location="'T34 Academic Admin  IV FY'!A1" display="'T34 Academic Admin  IV FY'!A1"/>
    <hyperlink ref="D26" location="'T34 Academic Admin V FY'!A1" display="'T34 Academic Admin V FY'!A1"/>
    <hyperlink ref="D27" location="'T34 Academic Admin VI FY'!A1" display="'T34 Academic Admin VI FY'!A1"/>
    <hyperlink ref="D28" location="'T34 Academic Admin VII FY'!A1" display="'T34 Academic Admin VII FY'!A1"/>
    <hyperlink ref="D35" location="'T13 Prof Research FY'!A1" display="'T13 Prof Research FY'!A1"/>
    <hyperlink ref="D37" location="'T13 Prof Research FY'!A1" display="'T13 Prof Research FY'!A1"/>
    <hyperlink ref="D39" location="'T13 Prof Research FY'!A1" display="'T13 Prof Research FY'!A1"/>
    <hyperlink ref="D29" location="'T14 Prof Research BEE FY'!A1" display="'T14 Prof Research BEE FY'!A1"/>
    <hyperlink ref="D30" location="'T14 Prof Research BEE FY'!A1" display="'T14 Prof Research BEE FY'!A1"/>
    <hyperlink ref="D31" location="'T14 Prof Research BEE FY'!A1" display="'T14 Prof Research BEE FY'!A1"/>
    <hyperlink ref="G41" location="'T23 Postdocs EFF 12-1-2016'!A1" display="Eff. 12/1/16"/>
    <hyperlink ref="G42" location="'T23 Postdocs EFF 12-1-2016'!A1" display="Eff. 12/1/16"/>
    <hyperlink ref="H41" location="'T23 Postdocs EFF 6-1-2018'!A1" display="Eff. 6/1/2018"/>
    <hyperlink ref="H42" location="'T23 Postdocs EFF 6-1-2018'!A1" display="Eff. 6/1/2018"/>
    <hyperlink ref="D32" location="'T24 Specialist FY'!A1" display="'T24 Specialist FY'!A1"/>
    <hyperlink ref="D33" location="'T24 Specialist FY'!A1" display="'T24 Specialist FY'!A1"/>
    <hyperlink ref="D34" location="'T24 Specialist FY'!A1" display="'T24 Specialist FY'!A1"/>
    <hyperlink ref="D43" location="'T24 Specialist FY'!A1" display="'T24 Specialist FY'!A1"/>
    <hyperlink ref="D44" location="'T24 Specialist FY'!A1" display="'T24 Specialist FY'!A1"/>
    <hyperlink ref="D45" location="'T24 Specialist FY'!A1" display="'T24 Specialist FY'!A1"/>
    <hyperlink ref="D46" location="'T24 Specialist FY'!A1" display="'T24 Specialist FY'!A1"/>
    <hyperlink ref="D47" location="'T37 Project Scientist FY'!A1" display="'T37 Project Scientist FY'!A1"/>
    <hyperlink ref="D49" location="'T37 Project Scientist FY'!A1" display="'T37 Project Scientist FY'!A1"/>
    <hyperlink ref="D51" location="'T37 Project Scientist FY'!A1" display="'T37 Project Scientist FY'!A1"/>
    <hyperlink ref="D53" location="'T37 Project Scientist FY'!A1" display="'T37 Project Scientist FY'!A1"/>
    <hyperlink ref="D54" location="'T37 Project Scientist FY'!A1" display="'T37 Project Scientist FY'!A1"/>
    <hyperlink ref="D55" location="'T37 Project Scientist FY'!A1" display="'T37 Project Scientist FY'!A1"/>
    <hyperlink ref="D36" location="'T13 Prof Research FY'!A1" display="'T13 Prof Research FY'!A1"/>
    <hyperlink ref="D38" location="'T13 Prof Research FY'!A1" display="'T13 Prof Research FY'!A1"/>
    <hyperlink ref="D40" location="'T13 Prof Research FY'!A1" display="'T13 Prof Research FY'!A1"/>
    <hyperlink ref="D48" location="'T38 Project Scientist BEE FY'!A1" display="'T38 Project Scientist BEE FY'!A1"/>
    <hyperlink ref="D50" location="'T38 Project Scientist BEE FY'!A1" display="'T38 Project Scientist BEE FY'!A1"/>
    <hyperlink ref="D52" location="'T38 Project Scientist BEE FY'!A1" display="'T38 Project Scientist BEE FY'!A1"/>
    <hyperlink ref="D56" location="'T28 Coop Extension Advisor FY'!A1" display="'T28 Coop Extension Advisor FY'!A1"/>
    <hyperlink ref="D57" location="'T28 Coop Extension Advisor FY'!A1" display="'T28 Coop Extension Advisor FY'!A1"/>
    <hyperlink ref="D58" location="'T28 Coop Extension Advisor FY'!A1" display="'T28 Coop Extension Advisor FY'!A1"/>
    <hyperlink ref="D59" location="'T29 Specialist Coop Ext FY'!A1" display="'T29 Specialist Coop Ext FY'!A1"/>
    <hyperlink ref="D60" location="'T29 Specialist Coop Ext FY'!A1" display="'T29 Specialist Coop Ext FY'!A1"/>
    <hyperlink ref="D61" location="'T29 Specialist Coop Ext FY'!A1" display="'T29 Specialist Coop Ext FY'!A1"/>
    <hyperlink ref="D62" location="'T30 Coord. of Public Programs'!A1" display="'T30 Coord. of Public Programs'!A1"/>
    <hyperlink ref="D63" location="'T30 Coord. of Public Programs'!A1" display="'T30 Coord. of Public Programs'!A1"/>
    <hyperlink ref="D64" location="'T30 Coord. of Public Programs'!A1" display="'T30 Coord. of Public Programs'!A1"/>
    <hyperlink ref="D65" location="'T30 Coord. of Public Programs'!A1" display="'T30 Coord. of Public Programs'!A1"/>
    <hyperlink ref="D66" location="'T30 Coord. of Public Programs'!A1" display="'T30 Coord. of Public Programs'!A1"/>
    <hyperlink ref="D67" location="'T30 Coord. of Public Programs'!A1" display="'T30 Coord. of Public Programs'!A1"/>
    <hyperlink ref="D68" location="'T30 Coord. of Public Programs'!A1" display="'T30 Coord. of Public Programs'!A1"/>
    <hyperlink ref="D69" location="'T30 Coord. of Public Programs'!A1" display="'T30 Coord. of Public Programs'!A1"/>
    <hyperlink ref="D73" location="'T26A Librarian Non-Rep'!A1" display="26*"/>
    <hyperlink ref="G70" location="'T26A Librarian Non-Rep'!A1" display="Non-Represented"/>
    <hyperlink ref="G71" location="'T26A Librarian Non-Rep'!A1" display="Non-Represented"/>
    <hyperlink ref="G72" location="'T26A Librarian Non-Rep'!A1" display="Non-Represented"/>
    <hyperlink ref="G74" location="'T26A Librarian Non-Rep'!A1" display="Non-Represented"/>
    <hyperlink ref="G75" location="'T26A Librarian Non-Rep'!A1" display="Non-Represented"/>
    <hyperlink ref="G76" location="'T26A Librarian Non-Rep'!A1" display="Non-Represented"/>
    <hyperlink ref="G77" location="'T26A Librarian Non-Rep'!A1" display="Non-Represented"/>
    <hyperlink ref="G78" location="'T26A Librarian Non-Rep'!A1" display="Non-Represented"/>
    <hyperlink ref="G79" location="'T26A Librarian Non-Rep'!A1" display="Non-Represented"/>
    <hyperlink ref="H70" location="'T26B Librarian Represented'!A1" display="Represented"/>
    <hyperlink ref="H71" location="'T26B Librarian Represented'!A1" display="Represented"/>
    <hyperlink ref="H72" location="'T26B Librarian Represented'!A1" display="Represented"/>
    <hyperlink ref="H74" location="'T26B Librarian Represented'!A1" display="Represented"/>
    <hyperlink ref="H75" location="'T26B Librarian Represented'!A1" display="Represented"/>
    <hyperlink ref="H76" location="'T26B Librarian Represented'!A1" display="Represented"/>
    <hyperlink ref="H77" location="'T26B Librarian Represented'!A1" display="Represented"/>
    <hyperlink ref="H78" location="'T26B Librarian Represented'!A1" display="Represented"/>
    <hyperlink ref="H79" location="'T26B Librarian Represented'!A1" display="Represented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5" zoomScaleNormal="125" zoomScalePageLayoutView="125" workbookViewId="0">
      <selection activeCell="A38" sqref="A38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8" customWidth="1"/>
    <col min="5" max="5" width="5.625" customWidth="1"/>
    <col min="6" max="6" width="11.625" customWidth="1"/>
  </cols>
  <sheetData>
    <row r="1" spans="1:7" x14ac:dyDescent="0.25">
      <c r="A1" s="15" t="str">
        <f>'Template Copy'!A1</f>
        <v>Percent Effort Calculations for Department of Labor Exempt/Non-Exempt Thresholds - 2018-19  Academic Salary Tables</v>
      </c>
      <c r="D1" s="14"/>
    </row>
    <row r="2" spans="1:7" x14ac:dyDescent="0.25">
      <c r="A2" s="24" t="str">
        <f>'Template Copy'!A2</f>
        <v>Scales Effective 7/1/2018</v>
      </c>
      <c r="D2" s="14"/>
    </row>
    <row r="3" spans="1:7" x14ac:dyDescent="0.25">
      <c r="A3" t="str">
        <f>'Template Copy'!A3</f>
        <v>For employees subject to the earnings test, FLSA status should be Non-Exempt unless weekly earnings ≥ $455</v>
      </c>
      <c r="D3" s="14"/>
    </row>
    <row r="4" spans="1:7" x14ac:dyDescent="0.25">
      <c r="A4" t="str">
        <f>'Template Copy'!A4</f>
        <v>Annual Threshold Equivalent:  $23,660</v>
      </c>
      <c r="D4" s="14"/>
    </row>
    <row r="5" spans="1:7" x14ac:dyDescent="0.25">
      <c r="A5" t="str">
        <f>'Template Copy'!A9</f>
        <v>The table below shows the minimum percentage of effort at each step that will produce annual earnings  ≥ $23,660.</v>
      </c>
      <c r="C5" s="14"/>
      <c r="D5"/>
    </row>
    <row r="6" spans="1:7" x14ac:dyDescent="0.25">
      <c r="A6" s="15" t="s">
        <v>443</v>
      </c>
      <c r="D6" s="14"/>
    </row>
    <row r="7" spans="1:7" x14ac:dyDescent="0.25">
      <c r="A7" s="15" t="s">
        <v>30</v>
      </c>
    </row>
    <row r="9" spans="1:7" x14ac:dyDescent="0.25"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7" x14ac:dyDescent="0.25"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7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7" x14ac:dyDescent="0.25">
      <c r="A12" s="15"/>
      <c r="B12" s="19"/>
      <c r="D12"/>
    </row>
    <row r="13" spans="1:7" x14ac:dyDescent="0.25">
      <c r="A13" s="15" t="s">
        <v>5</v>
      </c>
      <c r="B13" s="19">
        <v>1</v>
      </c>
      <c r="C13" s="36">
        <v>72800</v>
      </c>
      <c r="D13" s="37">
        <f>'Template Copy'!$B$12/C13</f>
        <v>0.32500000000000001</v>
      </c>
      <c r="E13" s="5"/>
      <c r="F13" s="30">
        <f>ROUND(C13/2088,2)</f>
        <v>34.869999999999997</v>
      </c>
      <c r="G13" s="5"/>
    </row>
    <row r="14" spans="1:7" x14ac:dyDescent="0.25">
      <c r="A14" s="15" t="s">
        <v>10</v>
      </c>
      <c r="B14" s="19">
        <v>2</v>
      </c>
      <c r="C14" s="36">
        <v>77300</v>
      </c>
      <c r="D14" s="37">
        <f>'Template Copy'!$B$12/C14</f>
        <v>0.30608020698576971</v>
      </c>
      <c r="E14" s="5"/>
      <c r="F14" s="30">
        <f t="shared" ref="F14:F34" si="0">ROUND(C14/2088,2)</f>
        <v>37.020000000000003</v>
      </c>
      <c r="G14" s="5"/>
    </row>
    <row r="15" spans="1:7" x14ac:dyDescent="0.25">
      <c r="A15" s="15"/>
      <c r="B15" s="19">
        <v>3</v>
      </c>
      <c r="C15" s="36">
        <v>81400</v>
      </c>
      <c r="D15" s="37">
        <f>'Template Copy'!$B$12/C15</f>
        <v>0.29066339066339064</v>
      </c>
      <c r="E15" s="5"/>
      <c r="F15" s="30">
        <f t="shared" si="0"/>
        <v>38.979999999999997</v>
      </c>
      <c r="G15" s="5"/>
    </row>
    <row r="16" spans="1:7" x14ac:dyDescent="0.25">
      <c r="A16" s="15"/>
      <c r="B16" s="19">
        <v>4</v>
      </c>
      <c r="C16" s="36">
        <v>86100</v>
      </c>
      <c r="D16" s="37">
        <f>'Template Copy'!$B$12/C16</f>
        <v>0.27479674796747966</v>
      </c>
      <c r="E16" s="5"/>
      <c r="F16" s="30">
        <f t="shared" si="0"/>
        <v>41.24</v>
      </c>
      <c r="G16" s="5"/>
    </row>
    <row r="17" spans="1:7" x14ac:dyDescent="0.25">
      <c r="A17" s="15"/>
      <c r="B17" s="19">
        <v>5</v>
      </c>
      <c r="C17" s="36">
        <v>90500</v>
      </c>
      <c r="D17" s="37">
        <f>'Template Copy'!$B$12/C17</f>
        <v>0.26143646408839777</v>
      </c>
      <c r="E17" s="5"/>
      <c r="F17" s="30">
        <f t="shared" si="0"/>
        <v>43.34</v>
      </c>
      <c r="G17" s="5"/>
    </row>
    <row r="18" spans="1:7" x14ac:dyDescent="0.25">
      <c r="A18" s="15"/>
      <c r="B18" s="19">
        <v>6</v>
      </c>
      <c r="C18" s="36">
        <v>95300</v>
      </c>
      <c r="D18" s="37">
        <f>'Template Copy'!$B$12/C18</f>
        <v>0.24826862539349423</v>
      </c>
      <c r="E18" s="5"/>
      <c r="F18" s="30">
        <f t="shared" si="0"/>
        <v>45.64</v>
      </c>
      <c r="G18" s="5"/>
    </row>
    <row r="19" spans="1:7" x14ac:dyDescent="0.25">
      <c r="A19" s="15"/>
      <c r="B19" s="15"/>
      <c r="C19" s="36"/>
      <c r="D19" s="37"/>
      <c r="E19" s="5"/>
      <c r="F19" s="30"/>
      <c r="G19" s="5"/>
    </row>
    <row r="20" spans="1:7" x14ac:dyDescent="0.25">
      <c r="A20" s="15" t="s">
        <v>6</v>
      </c>
      <c r="B20" s="19">
        <v>1</v>
      </c>
      <c r="C20" s="36">
        <v>90600</v>
      </c>
      <c r="D20" s="37">
        <f>'Template Copy'!$B$12/C20</f>
        <v>0.2611479028697572</v>
      </c>
      <c r="F20" s="30">
        <f t="shared" si="0"/>
        <v>43.39</v>
      </c>
      <c r="G20" s="5"/>
    </row>
    <row r="21" spans="1:7" x14ac:dyDescent="0.25">
      <c r="A21" s="15" t="s">
        <v>10</v>
      </c>
      <c r="B21" s="19">
        <v>2</v>
      </c>
      <c r="C21" s="36">
        <v>95400</v>
      </c>
      <c r="D21" s="37">
        <f>'Template Copy'!$B$12/C21</f>
        <v>0.24800838574423481</v>
      </c>
      <c r="F21" s="30">
        <f t="shared" si="0"/>
        <v>45.69</v>
      </c>
      <c r="G21" s="5"/>
    </row>
    <row r="22" spans="1:7" x14ac:dyDescent="0.25">
      <c r="A22" s="15"/>
      <c r="B22" s="19">
        <v>3</v>
      </c>
      <c r="C22" s="36">
        <v>100300</v>
      </c>
      <c r="D22" s="37">
        <f>'Template Copy'!$B$12/C22</f>
        <v>0.23589232303090729</v>
      </c>
      <c r="F22" s="30">
        <f t="shared" si="0"/>
        <v>48.04</v>
      </c>
      <c r="G22" s="5"/>
    </row>
    <row r="23" spans="1:7" x14ac:dyDescent="0.25">
      <c r="A23" s="15"/>
      <c r="B23" s="19">
        <v>4</v>
      </c>
      <c r="C23" s="36">
        <v>106300</v>
      </c>
      <c r="D23" s="37">
        <f>'Template Copy'!$B$12/C23</f>
        <v>0.22257761053621825</v>
      </c>
      <c r="F23" s="30">
        <f t="shared" si="0"/>
        <v>50.91</v>
      </c>
      <c r="G23" s="5"/>
    </row>
    <row r="24" spans="1:7" x14ac:dyDescent="0.25">
      <c r="A24" s="15"/>
      <c r="B24" s="19">
        <v>5</v>
      </c>
      <c r="C24" s="36">
        <v>114500</v>
      </c>
      <c r="D24" s="37">
        <f>'Template Copy'!$B$12/C24</f>
        <v>0.20663755458515284</v>
      </c>
      <c r="F24" s="30">
        <f t="shared" si="0"/>
        <v>54.84</v>
      </c>
      <c r="G24" s="5"/>
    </row>
    <row r="25" spans="1:7" x14ac:dyDescent="0.25">
      <c r="A25" s="15"/>
      <c r="B25" s="15"/>
      <c r="C25" s="36"/>
      <c r="D25" s="37"/>
      <c r="F25" s="30"/>
      <c r="G25" s="5"/>
    </row>
    <row r="26" spans="1:7" x14ac:dyDescent="0.25">
      <c r="A26" s="15" t="s">
        <v>10</v>
      </c>
      <c r="B26" s="19">
        <v>1</v>
      </c>
      <c r="C26" s="36">
        <v>106400</v>
      </c>
      <c r="D26" s="37">
        <f>'Template Copy'!$B$12/C26</f>
        <v>0.22236842105263158</v>
      </c>
      <c r="F26" s="30">
        <f t="shared" si="0"/>
        <v>50.96</v>
      </c>
      <c r="G26" s="5"/>
    </row>
    <row r="27" spans="1:7" x14ac:dyDescent="0.25">
      <c r="A27" s="15"/>
      <c r="B27" s="19">
        <v>2</v>
      </c>
      <c r="C27" s="36">
        <v>114600</v>
      </c>
      <c r="D27" s="37">
        <f>'Template Copy'!$B$12/C27</f>
        <v>0.20645724258289702</v>
      </c>
      <c r="F27" s="30">
        <f t="shared" si="0"/>
        <v>54.89</v>
      </c>
      <c r="G27" s="5"/>
    </row>
    <row r="28" spans="1:7" x14ac:dyDescent="0.25">
      <c r="A28" s="15"/>
      <c r="B28" s="19">
        <v>3</v>
      </c>
      <c r="C28" s="36">
        <v>123300</v>
      </c>
      <c r="D28" s="37">
        <f>'Template Copy'!$B$12/C28</f>
        <v>0.19188969991889701</v>
      </c>
      <c r="F28" s="30">
        <f t="shared" si="0"/>
        <v>59.05</v>
      </c>
      <c r="G28" s="5"/>
    </row>
    <row r="29" spans="1:7" x14ac:dyDescent="0.25">
      <c r="A29" s="15"/>
      <c r="B29" s="19">
        <v>4</v>
      </c>
      <c r="C29" s="36">
        <v>132400</v>
      </c>
      <c r="D29" s="37">
        <f>'Template Copy'!$B$12/C29</f>
        <v>0.17870090634441088</v>
      </c>
      <c r="F29" s="30">
        <f t="shared" si="0"/>
        <v>63.41</v>
      </c>
      <c r="G29" s="5"/>
    </row>
    <row r="30" spans="1:7" x14ac:dyDescent="0.25">
      <c r="A30" s="15"/>
      <c r="B30" s="19">
        <v>5</v>
      </c>
      <c r="C30" s="36">
        <v>142200</v>
      </c>
      <c r="D30" s="37">
        <f>'Template Copy'!$B$12/C30</f>
        <v>0.16638537271448664</v>
      </c>
      <c r="F30" s="30">
        <f t="shared" si="0"/>
        <v>68.099999999999994</v>
      </c>
      <c r="G30" s="5"/>
    </row>
    <row r="31" spans="1:7" x14ac:dyDescent="0.25">
      <c r="A31" s="15"/>
      <c r="B31" s="19">
        <v>6</v>
      </c>
      <c r="C31" s="36">
        <v>153300</v>
      </c>
      <c r="D31" s="37">
        <f>'Template Copy'!$B$12/C31</f>
        <v>0.15433789954337901</v>
      </c>
      <c r="F31" s="30">
        <f t="shared" si="0"/>
        <v>73.42</v>
      </c>
      <c r="G31" s="5"/>
    </row>
    <row r="32" spans="1:7" x14ac:dyDescent="0.25">
      <c r="A32" s="15"/>
      <c r="B32" s="19">
        <v>7</v>
      </c>
      <c r="C32" s="36">
        <v>165400</v>
      </c>
      <c r="D32" s="37">
        <f>'Template Copy'!$B$12/C32</f>
        <v>0.14304715840386942</v>
      </c>
      <c r="F32" s="30">
        <f t="shared" si="0"/>
        <v>79.209999999999994</v>
      </c>
      <c r="G32" s="5"/>
    </row>
    <row r="33" spans="1:7" x14ac:dyDescent="0.25">
      <c r="A33" s="15"/>
      <c r="B33" s="19">
        <v>8</v>
      </c>
      <c r="C33" s="36">
        <v>179000</v>
      </c>
      <c r="D33" s="37">
        <f>'Template Copy'!$B$12/C33</f>
        <v>0.13217877094972066</v>
      </c>
      <c r="F33" s="30">
        <f t="shared" si="0"/>
        <v>85.73</v>
      </c>
      <c r="G33" s="5"/>
    </row>
    <row r="34" spans="1:7" x14ac:dyDescent="0.25">
      <c r="A34" s="15"/>
      <c r="B34" s="19">
        <v>9</v>
      </c>
      <c r="C34" s="36">
        <v>194100</v>
      </c>
      <c r="D34" s="37">
        <f>'Template Copy'!$B$12/C34</f>
        <v>0.12189592993302421</v>
      </c>
      <c r="F34" s="30">
        <f t="shared" si="0"/>
        <v>92.96</v>
      </c>
      <c r="G34" s="5"/>
    </row>
    <row r="35" spans="1:7" x14ac:dyDescent="0.25">
      <c r="A35" s="15"/>
      <c r="B35" s="15"/>
      <c r="D35" s="3"/>
    </row>
    <row r="36" spans="1:7" x14ac:dyDescent="0.25">
      <c r="A36" t="str">
        <f>'Template Copy'!$A$40</f>
        <v>Updated 5/24/2018</v>
      </c>
    </row>
    <row r="38" spans="1:7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125" zoomScaleNormal="125" zoomScalePageLayoutView="125" workbookViewId="0">
      <selection activeCell="B42" sqref="B42"/>
    </sheetView>
  </sheetViews>
  <sheetFormatPr defaultColWidth="11" defaultRowHeight="15.75" x14ac:dyDescent="0.25"/>
  <cols>
    <col min="2" max="3" width="15.625" customWidth="1"/>
    <col min="4" max="4" width="15.625" style="1" customWidth="1"/>
    <col min="5" max="5" width="15.625" customWidth="1"/>
  </cols>
  <sheetData>
    <row r="1" spans="1:10" x14ac:dyDescent="0.25">
      <c r="A1" s="15" t="str">
        <f>'Template Copy'!A1</f>
        <v>Percent Effort Calculations for Department of Labor Exempt/Non-Exempt Thresholds - 2018-19  Academic Salary Tables</v>
      </c>
      <c r="D1" s="14"/>
    </row>
    <row r="2" spans="1:10" x14ac:dyDescent="0.25">
      <c r="A2" s="24" t="str">
        <f>'Template Copy'!A2</f>
        <v>Scales Effective 7/1/2018</v>
      </c>
      <c r="D2" s="14"/>
    </row>
    <row r="3" spans="1:10" x14ac:dyDescent="0.25">
      <c r="A3" t="str">
        <f>'Template Copy'!A3</f>
        <v>For employees subject to the earnings test, FLSA status should be Non-Exempt unless weekly earnings ≥ $455</v>
      </c>
      <c r="D3" s="14"/>
    </row>
    <row r="4" spans="1:10" x14ac:dyDescent="0.25">
      <c r="A4" t="str">
        <f>'Template Copy'!A4</f>
        <v>Annual Threshold Equivalent:  $23,660</v>
      </c>
      <c r="D4" s="14"/>
    </row>
    <row r="5" spans="1:10" x14ac:dyDescent="0.25">
      <c r="A5" t="str">
        <f>'Template Copy'!A9</f>
        <v>The table below shows the minimum percentage of effort at each step that will produce annual earnings  ≥ $23,660.</v>
      </c>
      <c r="C5" s="14"/>
      <c r="D5"/>
    </row>
    <row r="6" spans="1:10" x14ac:dyDescent="0.25">
      <c r="A6" s="15" t="s">
        <v>440</v>
      </c>
    </row>
    <row r="7" spans="1:10" x14ac:dyDescent="0.25">
      <c r="A7" s="15" t="s">
        <v>23</v>
      </c>
    </row>
    <row r="9" spans="1:10" x14ac:dyDescent="0.25">
      <c r="A9" s="15"/>
      <c r="B9" s="88" t="str">
        <f>'Template Copy'!$B$33</f>
        <v>Salary Scale</v>
      </c>
      <c r="C9" s="88"/>
      <c r="D9" s="88"/>
      <c r="E9" s="88"/>
      <c r="G9" s="11"/>
      <c r="H9" s="11"/>
      <c r="I9" s="11"/>
      <c r="J9" s="11"/>
    </row>
    <row r="10" spans="1:10" x14ac:dyDescent="0.25">
      <c r="A10" s="15"/>
      <c r="B10" s="87">
        <f>'Template Copy'!$B$34</f>
        <v>43282</v>
      </c>
      <c r="C10" s="87"/>
      <c r="D10" s="87"/>
      <c r="E10" s="87"/>
      <c r="G10" s="11"/>
      <c r="H10" s="11"/>
      <c r="I10" s="11"/>
      <c r="J10" s="11"/>
    </row>
    <row r="11" spans="1:10" x14ac:dyDescent="0.25">
      <c r="B11" s="88" t="s">
        <v>1</v>
      </c>
      <c r="C11" s="88"/>
      <c r="D11" s="88"/>
      <c r="E11" s="88"/>
      <c r="G11" s="11"/>
      <c r="H11" s="11"/>
      <c r="I11" s="11"/>
      <c r="J11" s="11"/>
    </row>
    <row r="12" spans="1:10" x14ac:dyDescent="0.25">
      <c r="A12" s="19" t="s">
        <v>7</v>
      </c>
      <c r="B12" s="19">
        <v>1</v>
      </c>
      <c r="C12" s="19">
        <v>2</v>
      </c>
      <c r="D12" s="19">
        <v>3</v>
      </c>
      <c r="E12" s="19">
        <v>4</v>
      </c>
      <c r="G12" s="1"/>
      <c r="H12" s="1"/>
      <c r="I12" s="1"/>
      <c r="J12" s="1"/>
    </row>
    <row r="13" spans="1:10" x14ac:dyDescent="0.25">
      <c r="A13" s="19"/>
      <c r="B13" s="19"/>
      <c r="C13" s="19"/>
      <c r="D13" s="19"/>
      <c r="E13" s="19"/>
      <c r="G13" s="14"/>
      <c r="H13" s="14"/>
      <c r="I13" s="14"/>
      <c r="J13" s="14"/>
    </row>
    <row r="14" spans="1:10" x14ac:dyDescent="0.25">
      <c r="A14" s="1" t="s">
        <v>16</v>
      </c>
      <c r="B14" s="18">
        <v>49700</v>
      </c>
      <c r="C14" s="18">
        <v>50100</v>
      </c>
      <c r="D14" s="18">
        <v>50400</v>
      </c>
      <c r="E14" s="18">
        <v>51900</v>
      </c>
      <c r="G14" s="10"/>
      <c r="H14" s="12"/>
    </row>
    <row r="15" spans="1:10" x14ac:dyDescent="0.25">
      <c r="A15" s="1"/>
      <c r="B15" s="3">
        <f>'Template Copy'!$B$12/B14</f>
        <v>0.47605633802816899</v>
      </c>
      <c r="C15" s="3">
        <f>'Template Copy'!$B$12/C14</f>
        <v>0.47225548902195608</v>
      </c>
      <c r="D15" s="3">
        <f>'Template Copy'!$B$12/D14</f>
        <v>0.46944444444444444</v>
      </c>
      <c r="E15" s="3">
        <f>'Template Copy'!$B$12/E14</f>
        <v>0.45587668593448938</v>
      </c>
      <c r="F15" s="11" t="s">
        <v>460</v>
      </c>
      <c r="G15" s="11"/>
      <c r="H15" s="11"/>
      <c r="I15" s="11"/>
    </row>
    <row r="16" spans="1:10" x14ac:dyDescent="0.25">
      <c r="A16" s="14"/>
      <c r="B16" s="4">
        <v>23.8</v>
      </c>
      <c r="C16" s="4">
        <v>23.99</v>
      </c>
      <c r="D16" s="4">
        <v>24.14</v>
      </c>
      <c r="E16" s="4">
        <v>24.86</v>
      </c>
      <c r="F16" s="11" t="s">
        <v>454</v>
      </c>
      <c r="G16" s="11"/>
      <c r="H16" s="11"/>
      <c r="I16" s="11"/>
    </row>
    <row r="17" spans="1:10" s="10" customFormat="1" x14ac:dyDescent="0.25">
      <c r="A17" s="9"/>
      <c r="B17" s="26"/>
      <c r="C17" s="26"/>
      <c r="D17" s="26"/>
      <c r="E17" s="26"/>
    </row>
    <row r="18" spans="1:10" x14ac:dyDescent="0.25">
      <c r="A18" s="1" t="s">
        <v>15</v>
      </c>
      <c r="B18" s="18">
        <v>52800</v>
      </c>
      <c r="C18" s="18">
        <v>55100</v>
      </c>
      <c r="D18" s="18">
        <v>56500</v>
      </c>
      <c r="E18" s="18">
        <v>58500</v>
      </c>
    </row>
    <row r="19" spans="1:10" s="1" customFormat="1" x14ac:dyDescent="0.25">
      <c r="B19" s="3">
        <f>'Template Copy'!$B$12/B18</f>
        <v>0.44810606060606062</v>
      </c>
      <c r="C19" s="3">
        <f>'Template Copy'!$B$12/C18</f>
        <v>0.42940108892921958</v>
      </c>
      <c r="D19" s="3">
        <f>'Template Copy'!$B$12/D18</f>
        <v>0.41876106194690266</v>
      </c>
      <c r="E19" s="3">
        <f>'Template Copy'!$B$12/E18</f>
        <v>0.40444444444444444</v>
      </c>
      <c r="F19" s="11" t="s">
        <v>460</v>
      </c>
      <c r="G19"/>
      <c r="H19"/>
      <c r="I19"/>
      <c r="J19"/>
    </row>
    <row r="20" spans="1:10" x14ac:dyDescent="0.25">
      <c r="A20" s="14"/>
      <c r="B20" s="4">
        <v>25.29</v>
      </c>
      <c r="C20" s="4">
        <v>26.39</v>
      </c>
      <c r="D20" s="4">
        <v>27.06</v>
      </c>
      <c r="E20" s="4">
        <v>28.02</v>
      </c>
      <c r="F20" s="11" t="s">
        <v>454</v>
      </c>
      <c r="G20" s="11"/>
      <c r="H20" s="11"/>
      <c r="I20" s="11"/>
    </row>
    <row r="21" spans="1:10" s="1" customFormat="1" x14ac:dyDescent="0.25">
      <c r="B21" s="26"/>
      <c r="C21" s="26"/>
      <c r="D21" s="26"/>
      <c r="E21" s="26"/>
      <c r="G21"/>
      <c r="H21"/>
      <c r="I21"/>
      <c r="J21"/>
    </row>
    <row r="22" spans="1:10" s="1" customFormat="1" x14ac:dyDescent="0.25">
      <c r="A22" s="1" t="s">
        <v>17</v>
      </c>
      <c r="B22" s="18">
        <v>59900</v>
      </c>
      <c r="C22" s="18">
        <v>63000</v>
      </c>
      <c r="D22" s="18">
        <v>64800</v>
      </c>
      <c r="E22" s="18">
        <v>66800</v>
      </c>
    </row>
    <row r="23" spans="1:10" s="1" customFormat="1" x14ac:dyDescent="0.25">
      <c r="B23" s="3">
        <f>'Template Copy'!$B$12/B22</f>
        <v>0.39499165275459097</v>
      </c>
      <c r="C23" s="3">
        <f>'Template Copy'!$B$12/C22</f>
        <v>0.37555555555555553</v>
      </c>
      <c r="D23" s="3">
        <f>'Template Copy'!$B$12/D22</f>
        <v>0.36512345679012348</v>
      </c>
      <c r="E23" s="3">
        <f>'Template Copy'!$B$12/E22</f>
        <v>0.35419161676646704</v>
      </c>
      <c r="F23" s="11" t="s">
        <v>460</v>
      </c>
      <c r="G23"/>
      <c r="H23"/>
      <c r="I23"/>
      <c r="J23"/>
    </row>
    <row r="24" spans="1:10" x14ac:dyDescent="0.25">
      <c r="A24" s="14"/>
      <c r="B24" s="4">
        <v>28.69</v>
      </c>
      <c r="C24" s="4">
        <v>30.17</v>
      </c>
      <c r="D24" s="4">
        <v>31.03</v>
      </c>
      <c r="E24" s="4">
        <v>31.99</v>
      </c>
      <c r="F24" s="11" t="s">
        <v>454</v>
      </c>
      <c r="G24" s="11"/>
      <c r="H24" s="11"/>
      <c r="I24" s="11"/>
    </row>
    <row r="25" spans="1:10" s="1" customFormat="1" x14ac:dyDescent="0.25">
      <c r="B25" s="26"/>
      <c r="C25" s="26"/>
      <c r="D25" s="26"/>
      <c r="E25" s="26"/>
      <c r="G25"/>
      <c r="H25"/>
      <c r="I25"/>
      <c r="J25"/>
    </row>
    <row r="26" spans="1:10" s="1" customFormat="1" x14ac:dyDescent="0.25">
      <c r="A26" s="1" t="s">
        <v>18</v>
      </c>
      <c r="B26" s="18">
        <v>68900</v>
      </c>
      <c r="C26" s="18">
        <v>71500</v>
      </c>
      <c r="D26" s="18">
        <v>73100</v>
      </c>
      <c r="E26" s="18">
        <v>76100</v>
      </c>
    </row>
    <row r="27" spans="1:10" s="1" customFormat="1" x14ac:dyDescent="0.25">
      <c r="B27" s="3">
        <f>'Template Copy'!$B$12/B26</f>
        <v>0.34339622641509432</v>
      </c>
      <c r="C27" s="3">
        <f>'Template Copy'!$B$12/C26</f>
        <v>0.33090909090909093</v>
      </c>
      <c r="D27" s="3">
        <f>'Template Copy'!$B$12/D26</f>
        <v>0.32366621067031465</v>
      </c>
      <c r="E27" s="3">
        <f>'Template Copy'!$B$12/E26</f>
        <v>0.31090670170827855</v>
      </c>
      <c r="F27" s="11" t="s">
        <v>460</v>
      </c>
      <c r="G27"/>
      <c r="H27"/>
      <c r="I27"/>
      <c r="J27"/>
    </row>
    <row r="28" spans="1:10" x14ac:dyDescent="0.25">
      <c r="A28" s="14"/>
      <c r="B28" s="4">
        <v>33</v>
      </c>
      <c r="C28" s="4">
        <v>34.24</v>
      </c>
      <c r="D28" s="4">
        <v>35.01</v>
      </c>
      <c r="E28" s="4">
        <v>36.450000000000003</v>
      </c>
      <c r="F28" s="11" t="s">
        <v>454</v>
      </c>
      <c r="G28" s="11"/>
      <c r="H28" s="11"/>
      <c r="I28" s="11"/>
    </row>
    <row r="29" spans="1:10" s="1" customFormat="1" x14ac:dyDescent="0.25">
      <c r="B29" s="26"/>
      <c r="C29" s="26"/>
      <c r="D29" s="26"/>
      <c r="E29" s="26"/>
      <c r="G29"/>
      <c r="H29"/>
      <c r="I29"/>
      <c r="J29"/>
    </row>
    <row r="30" spans="1:10" s="1" customFormat="1" x14ac:dyDescent="0.25">
      <c r="A30" s="1" t="s">
        <v>19</v>
      </c>
      <c r="B30" s="18">
        <v>78900</v>
      </c>
      <c r="C30" s="18">
        <v>81400</v>
      </c>
      <c r="D30" s="18">
        <v>84200</v>
      </c>
      <c r="E30" s="18">
        <v>86300</v>
      </c>
    </row>
    <row r="31" spans="1:10" s="1" customFormat="1" x14ac:dyDescent="0.25">
      <c r="A31"/>
      <c r="B31" s="3">
        <f>'Template Copy'!$B$12/B30</f>
        <v>0.29987325728770597</v>
      </c>
      <c r="C31" s="3">
        <f>'Template Copy'!$B$12/C30</f>
        <v>0.29066339066339064</v>
      </c>
      <c r="D31" s="3">
        <f>'Template Copy'!$B$12/D30</f>
        <v>0.28099762470308787</v>
      </c>
      <c r="E31" s="3">
        <f>'Template Copy'!$B$12/E30</f>
        <v>0.27415990730011586</v>
      </c>
      <c r="F31" s="11" t="s">
        <v>460</v>
      </c>
      <c r="G31"/>
      <c r="H31"/>
      <c r="I31"/>
      <c r="J31"/>
    </row>
    <row r="32" spans="1:10" x14ac:dyDescent="0.25">
      <c r="A32" s="14"/>
      <c r="B32" s="4">
        <v>37.79</v>
      </c>
      <c r="C32" s="4">
        <v>38.979999999999997</v>
      </c>
      <c r="D32" s="4">
        <v>40.33</v>
      </c>
      <c r="E32" s="4">
        <v>41.33</v>
      </c>
      <c r="F32" s="11" t="s">
        <v>454</v>
      </c>
      <c r="G32" s="11"/>
      <c r="H32" s="11"/>
      <c r="I32" s="11"/>
    </row>
    <row r="33" spans="1:10" s="1" customFormat="1" x14ac:dyDescent="0.25">
      <c r="A33"/>
      <c r="B33" s="26"/>
      <c r="C33" s="26"/>
      <c r="D33" s="26"/>
      <c r="E33" s="26"/>
      <c r="G33"/>
      <c r="H33"/>
      <c r="I33"/>
      <c r="J33"/>
    </row>
    <row r="34" spans="1:10" s="1" customFormat="1" x14ac:dyDescent="0.25">
      <c r="A34" s="1" t="s">
        <v>20</v>
      </c>
      <c r="B34" s="18">
        <v>89500</v>
      </c>
      <c r="C34" s="18">
        <v>92700</v>
      </c>
      <c r="D34" s="18">
        <v>95600</v>
      </c>
      <c r="E34" s="18">
        <v>99000</v>
      </c>
    </row>
    <row r="35" spans="1:10" s="1" customFormat="1" x14ac:dyDescent="0.25">
      <c r="A35"/>
      <c r="B35" s="3">
        <f>'Template Copy'!$B$12/B34</f>
        <v>0.26435754189944133</v>
      </c>
      <c r="C35" s="3">
        <f>'Template Copy'!$B$12/C34</f>
        <v>0.25523193096008628</v>
      </c>
      <c r="D35" s="3">
        <f>'Template Copy'!$B$12/D34</f>
        <v>0.24748953974895396</v>
      </c>
      <c r="E35" s="3">
        <f>'Template Copy'!$B$12/E34</f>
        <v>0.238989898989899</v>
      </c>
      <c r="F35" s="11" t="s">
        <v>460</v>
      </c>
      <c r="G35"/>
      <c r="H35"/>
      <c r="I35"/>
      <c r="J35"/>
    </row>
    <row r="36" spans="1:10" x14ac:dyDescent="0.25">
      <c r="A36" s="14"/>
      <c r="B36" s="4">
        <v>42.86</v>
      </c>
      <c r="C36" s="4">
        <v>44.4</v>
      </c>
      <c r="D36" s="4">
        <v>45.79</v>
      </c>
      <c r="E36" s="4">
        <v>47.41</v>
      </c>
      <c r="F36" s="11" t="s">
        <v>454</v>
      </c>
      <c r="G36" s="11"/>
      <c r="H36" s="11"/>
      <c r="I36" s="11"/>
    </row>
    <row r="37" spans="1:10" s="1" customFormat="1" x14ac:dyDescent="0.25">
      <c r="A37"/>
      <c r="B37" s="26"/>
      <c r="C37" s="26"/>
      <c r="D37" s="26"/>
      <c r="E37" s="26"/>
      <c r="G37"/>
      <c r="H37"/>
      <c r="I37"/>
      <c r="J37"/>
    </row>
    <row r="38" spans="1:10" s="1" customFormat="1" x14ac:dyDescent="0.25">
      <c r="A38" s="1" t="s">
        <v>21</v>
      </c>
      <c r="B38" s="18">
        <v>102000</v>
      </c>
      <c r="C38" s="18">
        <v>105200</v>
      </c>
      <c r="D38" s="18">
        <v>108700</v>
      </c>
      <c r="E38" s="18">
        <v>111900</v>
      </c>
    </row>
    <row r="39" spans="1:10" x14ac:dyDescent="0.25">
      <c r="B39" s="3">
        <f>'Template Copy'!$B$12/B38</f>
        <v>0.23196078431372549</v>
      </c>
      <c r="C39" s="3">
        <f>'Template Copy'!$B$12/C38</f>
        <v>0.22490494296577948</v>
      </c>
      <c r="D39" s="3">
        <f>'Template Copy'!$B$12/D38</f>
        <v>0.21766329346826127</v>
      </c>
      <c r="E39" s="3">
        <f>'Template Copy'!$B$12/E38</f>
        <v>0.21143878462913315</v>
      </c>
      <c r="F39" s="11" t="s">
        <v>460</v>
      </c>
    </row>
    <row r="40" spans="1:10" x14ac:dyDescent="0.25">
      <c r="A40" s="14"/>
      <c r="B40" s="4">
        <v>48.85</v>
      </c>
      <c r="C40" s="4">
        <v>50.38</v>
      </c>
      <c r="D40" s="4">
        <v>52.06</v>
      </c>
      <c r="E40" s="4">
        <v>53.59</v>
      </c>
      <c r="F40" s="11" t="s">
        <v>454</v>
      </c>
      <c r="G40" s="11"/>
      <c r="H40" s="11"/>
      <c r="I40" s="11"/>
    </row>
    <row r="41" spans="1:10" x14ac:dyDescent="0.25">
      <c r="B41" s="26"/>
      <c r="C41" s="26"/>
      <c r="D41" s="26"/>
      <c r="E41" s="26"/>
    </row>
    <row r="42" spans="1:10" x14ac:dyDescent="0.25">
      <c r="A42" s="1" t="s">
        <v>22</v>
      </c>
      <c r="B42" s="18">
        <v>115400</v>
      </c>
      <c r="C42" s="18">
        <v>119600</v>
      </c>
      <c r="D42" s="18">
        <v>123700</v>
      </c>
      <c r="E42" s="18">
        <v>128300</v>
      </c>
    </row>
    <row r="43" spans="1:10" x14ac:dyDescent="0.25">
      <c r="B43" s="3">
        <f>'Template Copy'!$B$12/B42</f>
        <v>0.2050259965337955</v>
      </c>
      <c r="C43" s="3">
        <f>'Template Copy'!$B$12/C42</f>
        <v>0.19782608695652174</v>
      </c>
      <c r="D43" s="3">
        <f>'Template Copy'!$B$12/D42</f>
        <v>0.19126919967663703</v>
      </c>
      <c r="E43" s="3">
        <f>'Template Copy'!$B$12/E42</f>
        <v>0.18441153546375683</v>
      </c>
      <c r="F43" s="11" t="s">
        <v>460</v>
      </c>
    </row>
    <row r="44" spans="1:10" x14ac:dyDescent="0.25">
      <c r="A44" s="14"/>
      <c r="B44" s="4">
        <v>55.27</v>
      </c>
      <c r="C44" s="4">
        <v>57.28</v>
      </c>
      <c r="D44" s="4">
        <v>59.24</v>
      </c>
      <c r="E44" s="4">
        <v>61.45</v>
      </c>
      <c r="F44" s="11" t="s">
        <v>454</v>
      </c>
      <c r="G44" s="11"/>
      <c r="H44" s="11"/>
      <c r="I44" s="11"/>
    </row>
    <row r="45" spans="1:10" x14ac:dyDescent="0.25">
      <c r="B45" s="26"/>
      <c r="C45" s="26"/>
      <c r="D45" s="26"/>
      <c r="E45" s="26"/>
    </row>
    <row r="46" spans="1:10" x14ac:dyDescent="0.25">
      <c r="A46" t="str">
        <f>'Template Copy'!$A$40</f>
        <v>Updated 5/24/2018</v>
      </c>
    </row>
    <row r="48" spans="1:10" x14ac:dyDescent="0.25">
      <c r="A48" s="63" t="s">
        <v>497</v>
      </c>
    </row>
  </sheetData>
  <sheetProtection sheet="1" objects="1" scenarios="1"/>
  <mergeCells count="3">
    <mergeCell ref="B10:E10"/>
    <mergeCell ref="B11:E11"/>
    <mergeCell ref="B9:E9"/>
  </mergeCells>
  <hyperlinks>
    <hyperlink ref="A4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</row>
    <row r="7" spans="1:5" x14ac:dyDescent="0.25">
      <c r="A7" s="15" t="s">
        <v>39</v>
      </c>
    </row>
    <row r="9" spans="1:5" x14ac:dyDescent="0.25">
      <c r="A9" s="52"/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53766</v>
      </c>
      <c r="C13" s="37">
        <f>'Template Copy'!$B$12/B13</f>
        <v>0.44005505337945916</v>
      </c>
      <c r="D13" s="4"/>
      <c r="E13" s="30">
        <v>25.75</v>
      </c>
    </row>
    <row r="14" spans="1:5" x14ac:dyDescent="0.25">
      <c r="A14" s="53">
        <v>2</v>
      </c>
      <c r="B14" s="36">
        <v>54965</v>
      </c>
      <c r="C14" s="37">
        <f>'Template Copy'!$B$12/B14</f>
        <v>0.43045574456472302</v>
      </c>
      <c r="E14" s="30">
        <v>26.32</v>
      </c>
    </row>
    <row r="15" spans="1:5" x14ac:dyDescent="0.25">
      <c r="A15" s="53">
        <v>3</v>
      </c>
      <c r="B15" s="36">
        <v>56386</v>
      </c>
      <c r="C15" s="37">
        <f>'Template Copy'!$B$12/B15</f>
        <v>0.41960770404000991</v>
      </c>
      <c r="E15" s="30">
        <v>27</v>
      </c>
    </row>
    <row r="16" spans="1:5" x14ac:dyDescent="0.25">
      <c r="A16" s="52"/>
      <c r="B16" s="36"/>
      <c r="C16" s="37"/>
      <c r="E16" s="30"/>
    </row>
    <row r="17" spans="1:5" x14ac:dyDescent="0.25">
      <c r="A17" s="53">
        <v>4</v>
      </c>
      <c r="B17" s="36">
        <v>57647</v>
      </c>
      <c r="C17" s="37">
        <f>'Template Copy'!$B$12/B17</f>
        <v>0.41042899023366353</v>
      </c>
      <c r="E17" s="30">
        <v>27.61</v>
      </c>
    </row>
    <row r="18" spans="1:5" x14ac:dyDescent="0.25">
      <c r="A18" s="53">
        <v>5</v>
      </c>
      <c r="B18" s="36">
        <v>59019</v>
      </c>
      <c r="C18" s="37">
        <f>'Template Copy'!$B$12/B18</f>
        <v>0.40088784967552821</v>
      </c>
      <c r="E18" s="30">
        <v>28.27</v>
      </c>
    </row>
    <row r="19" spans="1:5" x14ac:dyDescent="0.25">
      <c r="A19" s="53">
        <v>6</v>
      </c>
      <c r="B19" s="36">
        <v>60304</v>
      </c>
      <c r="C19" s="37">
        <f>'Template Copy'!$B$12/B19</f>
        <v>0.3923454497214115</v>
      </c>
      <c r="E19" s="30">
        <v>28.88</v>
      </c>
    </row>
    <row r="20" spans="1:5" x14ac:dyDescent="0.25">
      <c r="A20" s="52"/>
      <c r="B20" s="36"/>
      <c r="C20" s="37"/>
      <c r="E20" s="30"/>
    </row>
    <row r="21" spans="1:5" x14ac:dyDescent="0.25">
      <c r="A21" s="53">
        <v>7</v>
      </c>
      <c r="B21" s="36">
        <v>61713</v>
      </c>
      <c r="C21" s="37">
        <f>'Template Copy'!$B$12/B21</f>
        <v>0.3833876168716478</v>
      </c>
      <c r="E21" s="30">
        <v>29.56</v>
      </c>
    </row>
    <row r="22" spans="1:5" x14ac:dyDescent="0.25">
      <c r="A22" s="53">
        <v>8</v>
      </c>
      <c r="B22" s="36">
        <v>63160</v>
      </c>
      <c r="C22" s="37">
        <f>'Template Copy'!$B$12/B22</f>
        <v>0.37460417986067129</v>
      </c>
      <c r="E22" s="30">
        <v>30.25</v>
      </c>
    </row>
    <row r="23" spans="1:5" x14ac:dyDescent="0.25">
      <c r="A23" s="53">
        <v>9</v>
      </c>
      <c r="B23" s="36">
        <v>64668</v>
      </c>
      <c r="C23" s="37">
        <f>'Template Copy'!$B$12/B23</f>
        <v>0.36586874497433042</v>
      </c>
      <c r="E23" s="30">
        <v>30.97</v>
      </c>
    </row>
    <row r="24" spans="1:5" x14ac:dyDescent="0.25">
      <c r="A24" s="52"/>
      <c r="B24" s="36"/>
      <c r="C24" s="37"/>
      <c r="E24" s="30"/>
    </row>
    <row r="25" spans="1:5" x14ac:dyDescent="0.25">
      <c r="A25" s="53">
        <v>10</v>
      </c>
      <c r="B25" s="36">
        <v>66287</v>
      </c>
      <c r="C25" s="37">
        <f>'Template Copy'!$B$12/B25</f>
        <v>0.35693273190821728</v>
      </c>
      <c r="E25" s="30">
        <v>31.75</v>
      </c>
    </row>
    <row r="26" spans="1:5" x14ac:dyDescent="0.25">
      <c r="A26" s="53">
        <v>11</v>
      </c>
      <c r="B26" s="36">
        <v>67881</v>
      </c>
      <c r="C26" s="37">
        <f>'Template Copy'!$B$12/B26</f>
        <v>0.34855114096728096</v>
      </c>
      <c r="E26" s="30">
        <v>32.51</v>
      </c>
    </row>
    <row r="27" spans="1:5" x14ac:dyDescent="0.25">
      <c r="A27" s="53">
        <v>12</v>
      </c>
      <c r="B27" s="36">
        <v>69686</v>
      </c>
      <c r="C27" s="37">
        <f>'Template Copy'!$B$12/B27</f>
        <v>0.33952300318571882</v>
      </c>
      <c r="E27" s="30">
        <v>33.369999999999997</v>
      </c>
    </row>
    <row r="28" spans="1:5" x14ac:dyDescent="0.25">
      <c r="A28" s="52"/>
      <c r="B28" s="36"/>
      <c r="C28" s="37"/>
      <c r="E28" s="30"/>
    </row>
    <row r="29" spans="1:5" x14ac:dyDescent="0.25">
      <c r="A29" s="53">
        <v>13</v>
      </c>
      <c r="B29" s="36">
        <v>71206</v>
      </c>
      <c r="C29" s="37">
        <f>'Template Copy'!$B$12/B29</f>
        <v>0.33227537005308544</v>
      </c>
      <c r="E29" s="30">
        <v>34.1</v>
      </c>
    </row>
    <row r="30" spans="1:5" x14ac:dyDescent="0.25">
      <c r="A30" s="53">
        <v>14</v>
      </c>
      <c r="B30" s="36">
        <v>72887</v>
      </c>
      <c r="C30" s="37">
        <f>'Template Copy'!$B$12/B30</f>
        <v>0.32461207073963805</v>
      </c>
      <c r="E30" s="30">
        <v>34.909999999999997</v>
      </c>
    </row>
    <row r="31" spans="1:5" x14ac:dyDescent="0.25">
      <c r="A31" s="53">
        <v>15</v>
      </c>
      <c r="B31" s="36">
        <v>74395</v>
      </c>
      <c r="C31" s="37">
        <f>'Template Copy'!$B$12/B31</f>
        <v>0.31803212581490692</v>
      </c>
      <c r="E31" s="30">
        <v>35.630000000000003</v>
      </c>
    </row>
    <row r="32" spans="1:5" x14ac:dyDescent="0.25">
      <c r="E32" s="30"/>
    </row>
    <row r="33" spans="1:5" x14ac:dyDescent="0.25">
      <c r="A33" t="str">
        <f>'Template Copy'!$A$40</f>
        <v>Updated 5/24/2018</v>
      </c>
      <c r="E33" s="30"/>
    </row>
    <row r="35" spans="1:5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</row>
    <row r="7" spans="1:5" x14ac:dyDescent="0.25">
      <c r="A7" s="15" t="s">
        <v>40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60304</v>
      </c>
      <c r="C13" s="37">
        <f>'Template Copy'!$B$12/B13</f>
        <v>0.3923454497214115</v>
      </c>
      <c r="D13" s="4"/>
      <c r="E13" s="30">
        <v>28.88</v>
      </c>
    </row>
    <row r="14" spans="1:5" x14ac:dyDescent="0.25">
      <c r="A14" s="53">
        <v>2</v>
      </c>
      <c r="B14" s="36">
        <v>61713</v>
      </c>
      <c r="C14" s="37">
        <f>'Template Copy'!$B$12/B14</f>
        <v>0.3833876168716478</v>
      </c>
      <c r="E14" s="30">
        <v>29.56</v>
      </c>
    </row>
    <row r="15" spans="1:5" x14ac:dyDescent="0.25">
      <c r="A15" s="53">
        <v>3</v>
      </c>
      <c r="B15" s="36">
        <v>63160</v>
      </c>
      <c r="C15" s="37">
        <f>'Template Copy'!$B$12/B15</f>
        <v>0.37460417986067129</v>
      </c>
      <c r="E15" s="30">
        <v>30.25</v>
      </c>
    </row>
    <row r="16" spans="1:5" x14ac:dyDescent="0.25">
      <c r="A16" s="52"/>
      <c r="B16" s="36"/>
      <c r="C16" s="37"/>
      <c r="E16" s="30"/>
    </row>
    <row r="17" spans="1:5" x14ac:dyDescent="0.25">
      <c r="A17" s="53">
        <v>4</v>
      </c>
      <c r="B17" s="36">
        <v>64668</v>
      </c>
      <c r="C17" s="37">
        <f>'Template Copy'!$B$12/B17</f>
        <v>0.36586874497433042</v>
      </c>
      <c r="E17" s="30">
        <v>30.97</v>
      </c>
    </row>
    <row r="18" spans="1:5" x14ac:dyDescent="0.25">
      <c r="A18" s="53">
        <v>5</v>
      </c>
      <c r="B18" s="36">
        <v>66287</v>
      </c>
      <c r="C18" s="37">
        <f>'Template Copy'!$B$12/B18</f>
        <v>0.35693273190821728</v>
      </c>
      <c r="E18" s="30">
        <v>31.75</v>
      </c>
    </row>
    <row r="19" spans="1:5" x14ac:dyDescent="0.25">
      <c r="A19" s="53">
        <v>6</v>
      </c>
      <c r="B19" s="36">
        <v>67881</v>
      </c>
      <c r="C19" s="37">
        <f>'Template Copy'!$B$12/B19</f>
        <v>0.34855114096728096</v>
      </c>
      <c r="E19" s="30">
        <v>32.51</v>
      </c>
    </row>
    <row r="20" spans="1:5" x14ac:dyDescent="0.25">
      <c r="A20" s="52"/>
      <c r="B20" s="36"/>
      <c r="C20" s="37"/>
      <c r="E20" s="30"/>
    </row>
    <row r="21" spans="1:5" x14ac:dyDescent="0.25">
      <c r="A21" s="53">
        <v>7</v>
      </c>
      <c r="B21" s="36">
        <v>69686</v>
      </c>
      <c r="C21" s="37">
        <f>'Template Copy'!$B$12/B21</f>
        <v>0.33952300318571882</v>
      </c>
      <c r="E21" s="30">
        <v>33.369999999999997</v>
      </c>
    </row>
    <row r="22" spans="1:5" x14ac:dyDescent="0.25">
      <c r="A22" s="53">
        <v>8</v>
      </c>
      <c r="B22" s="36">
        <v>71206</v>
      </c>
      <c r="C22" s="37">
        <f>'Template Copy'!$B$12/B22</f>
        <v>0.33227537005308544</v>
      </c>
      <c r="E22" s="30">
        <v>34.1</v>
      </c>
    </row>
    <row r="23" spans="1:5" x14ac:dyDescent="0.25">
      <c r="A23" s="53">
        <v>9</v>
      </c>
      <c r="B23" s="36">
        <v>72887</v>
      </c>
      <c r="C23" s="37">
        <f>'Template Copy'!$B$12/B23</f>
        <v>0.32461207073963805</v>
      </c>
      <c r="E23" s="30">
        <v>34.909999999999997</v>
      </c>
    </row>
    <row r="24" spans="1:5" x14ac:dyDescent="0.25">
      <c r="A24" s="52"/>
      <c r="B24" s="36"/>
      <c r="C24" s="37"/>
      <c r="E24" s="30"/>
    </row>
    <row r="25" spans="1:5" x14ac:dyDescent="0.25">
      <c r="A25" s="53">
        <v>10</v>
      </c>
      <c r="B25" s="36">
        <v>74395</v>
      </c>
      <c r="C25" s="37">
        <f>'Template Copy'!$B$12/B25</f>
        <v>0.31803212581490692</v>
      </c>
      <c r="E25" s="30">
        <v>35.630000000000003</v>
      </c>
    </row>
    <row r="26" spans="1:5" x14ac:dyDescent="0.25">
      <c r="A26" s="53">
        <v>11</v>
      </c>
      <c r="B26" s="36">
        <v>75927</v>
      </c>
      <c r="C26" s="37">
        <f>'Template Copy'!$B$12/B26</f>
        <v>0.31161510398145587</v>
      </c>
      <c r="E26" s="30">
        <v>36.36</v>
      </c>
    </row>
    <row r="27" spans="1:5" x14ac:dyDescent="0.25">
      <c r="A27" s="53">
        <v>12</v>
      </c>
      <c r="B27" s="36">
        <v>78066</v>
      </c>
      <c r="C27" s="37">
        <f>'Template Copy'!$B$12/B27</f>
        <v>0.30307688366254193</v>
      </c>
      <c r="E27" s="30">
        <v>37.39</v>
      </c>
    </row>
    <row r="28" spans="1:5" x14ac:dyDescent="0.25">
      <c r="A28" s="52"/>
      <c r="B28" s="36"/>
      <c r="C28" s="37"/>
      <c r="E28" s="30"/>
    </row>
    <row r="29" spans="1:5" x14ac:dyDescent="0.25">
      <c r="A29" s="53">
        <v>13</v>
      </c>
      <c r="B29" s="36">
        <v>80142</v>
      </c>
      <c r="C29" s="37">
        <f>'Template Copy'!$B$12/B29</f>
        <v>0.29522597389633398</v>
      </c>
      <c r="E29" s="30">
        <v>38.380000000000003</v>
      </c>
    </row>
    <row r="30" spans="1:5" x14ac:dyDescent="0.25">
      <c r="A30" s="53">
        <v>14</v>
      </c>
      <c r="B30" s="36">
        <v>81724</v>
      </c>
      <c r="C30" s="37">
        <f>'Template Copy'!$B$12/B30</f>
        <v>0.28951103714942977</v>
      </c>
      <c r="E30" s="30">
        <v>39.14</v>
      </c>
    </row>
    <row r="31" spans="1:5" x14ac:dyDescent="0.25">
      <c r="A31" s="53">
        <v>15</v>
      </c>
      <c r="B31" s="36">
        <v>83838</v>
      </c>
      <c r="C31" s="37">
        <f>'Template Copy'!$B$12/B31</f>
        <v>0.28221093060426061</v>
      </c>
      <c r="E31" s="30">
        <v>40.15</v>
      </c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</row>
    <row r="7" spans="1:5" x14ac:dyDescent="0.25">
      <c r="A7" s="15" t="s">
        <v>41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67881</v>
      </c>
      <c r="C13" s="37">
        <f>'Template Copy'!$B$12/B13</f>
        <v>0.34855114096728096</v>
      </c>
      <c r="D13" s="4"/>
      <c r="E13" s="30">
        <v>32.51</v>
      </c>
    </row>
    <row r="14" spans="1:5" x14ac:dyDescent="0.25">
      <c r="A14" s="53">
        <v>2</v>
      </c>
      <c r="B14" s="36">
        <v>69686</v>
      </c>
      <c r="C14" s="37">
        <f>'Template Copy'!$B$12/B14</f>
        <v>0.33952300318571882</v>
      </c>
      <c r="E14" s="30">
        <v>33.369999999999997</v>
      </c>
    </row>
    <row r="15" spans="1:5" x14ac:dyDescent="0.25">
      <c r="A15" s="53">
        <v>3</v>
      </c>
      <c r="B15" s="36">
        <v>71206</v>
      </c>
      <c r="C15" s="37">
        <f>'Template Copy'!$B$12/B15</f>
        <v>0.33227537005308544</v>
      </c>
      <c r="E15" s="30">
        <v>34.1</v>
      </c>
    </row>
    <row r="16" spans="1:5" x14ac:dyDescent="0.25">
      <c r="A16" s="52"/>
      <c r="B16" s="36"/>
      <c r="C16" s="37"/>
      <c r="E16" s="30"/>
    </row>
    <row r="17" spans="1:5" x14ac:dyDescent="0.25">
      <c r="A17" s="53">
        <v>4</v>
      </c>
      <c r="B17" s="36">
        <v>72887</v>
      </c>
      <c r="C17" s="37">
        <f>'Template Copy'!$B$12/B17</f>
        <v>0.32461207073963805</v>
      </c>
      <c r="E17" s="30">
        <v>34.909999999999997</v>
      </c>
    </row>
    <row r="18" spans="1:5" x14ac:dyDescent="0.25">
      <c r="A18" s="53">
        <v>5</v>
      </c>
      <c r="B18" s="36">
        <v>74395</v>
      </c>
      <c r="C18" s="37">
        <f>'Template Copy'!$B$12/B18</f>
        <v>0.31803212581490692</v>
      </c>
      <c r="E18" s="30">
        <v>35.630000000000003</v>
      </c>
    </row>
    <row r="19" spans="1:5" x14ac:dyDescent="0.25">
      <c r="A19" s="53">
        <v>6</v>
      </c>
      <c r="B19" s="36">
        <v>75927</v>
      </c>
      <c r="C19" s="37">
        <f>'Template Copy'!$B$12/B19</f>
        <v>0.31161510398145587</v>
      </c>
      <c r="E19" s="30">
        <v>36.36</v>
      </c>
    </row>
    <row r="20" spans="1:5" x14ac:dyDescent="0.25">
      <c r="A20" s="52"/>
      <c r="B20" s="36"/>
      <c r="C20" s="37"/>
      <c r="E20" s="30"/>
    </row>
    <row r="21" spans="1:5" x14ac:dyDescent="0.25">
      <c r="A21" s="53">
        <v>7</v>
      </c>
      <c r="B21" s="36">
        <v>78066</v>
      </c>
      <c r="C21" s="37">
        <f>'Template Copy'!$B$12/B21</f>
        <v>0.30307688366254193</v>
      </c>
      <c r="E21" s="30">
        <v>37.39</v>
      </c>
    </row>
    <row r="22" spans="1:5" x14ac:dyDescent="0.25">
      <c r="A22" s="53">
        <v>8</v>
      </c>
      <c r="B22" s="36">
        <v>80142</v>
      </c>
      <c r="C22" s="37">
        <f>'Template Copy'!$B$12/B22</f>
        <v>0.29522597389633398</v>
      </c>
      <c r="E22" s="30">
        <v>38.380000000000003</v>
      </c>
    </row>
    <row r="23" spans="1:5" x14ac:dyDescent="0.25">
      <c r="A23" s="53">
        <v>9</v>
      </c>
      <c r="B23" s="36">
        <v>81724</v>
      </c>
      <c r="C23" s="37">
        <f>'Template Copy'!$B$12/B23</f>
        <v>0.28951103714942977</v>
      </c>
      <c r="E23" s="30">
        <v>39.14</v>
      </c>
    </row>
    <row r="24" spans="1:5" x14ac:dyDescent="0.25">
      <c r="A24" s="52"/>
      <c r="B24" s="36"/>
      <c r="C24" s="37"/>
      <c r="E24" s="30"/>
    </row>
    <row r="25" spans="1:5" x14ac:dyDescent="0.25">
      <c r="A25" s="53">
        <v>10</v>
      </c>
      <c r="B25" s="36">
        <v>83838</v>
      </c>
      <c r="C25" s="37">
        <f>'Template Copy'!$B$12/B25</f>
        <v>0.28221093060426061</v>
      </c>
      <c r="E25" s="30">
        <v>40.15</v>
      </c>
    </row>
    <row r="26" spans="1:5" x14ac:dyDescent="0.25">
      <c r="A26" s="53">
        <v>11</v>
      </c>
      <c r="B26" s="36">
        <v>86001</v>
      </c>
      <c r="C26" s="37">
        <f>'Template Copy'!$B$12/B26</f>
        <v>0.2751130800804642</v>
      </c>
      <c r="E26" s="30">
        <v>41.19</v>
      </c>
    </row>
    <row r="27" spans="1:5" x14ac:dyDescent="0.25">
      <c r="A27" s="53">
        <v>12</v>
      </c>
      <c r="B27" s="36">
        <v>87954</v>
      </c>
      <c r="C27" s="37">
        <f>'Template Copy'!$B$12/B27</f>
        <v>0.26900425222275282</v>
      </c>
      <c r="E27" s="30">
        <v>42.12</v>
      </c>
    </row>
    <row r="28" spans="1:5" x14ac:dyDescent="0.25">
      <c r="A28" s="52"/>
      <c r="B28" s="36"/>
      <c r="C28" s="37"/>
      <c r="E28" s="30"/>
    </row>
    <row r="29" spans="1:5" x14ac:dyDescent="0.25">
      <c r="A29" s="53">
        <v>13</v>
      </c>
      <c r="B29" s="36">
        <v>89610</v>
      </c>
      <c r="C29" s="37">
        <f>'Template Copy'!$B$12/B29</f>
        <v>0.26403303202767547</v>
      </c>
      <c r="E29" s="30">
        <v>42.92</v>
      </c>
    </row>
    <row r="30" spans="1:5" x14ac:dyDescent="0.25">
      <c r="A30" s="53">
        <v>14</v>
      </c>
      <c r="B30" s="36">
        <v>91686</v>
      </c>
      <c r="C30" s="37">
        <f>'Template Copy'!$B$12/B30</f>
        <v>0.25805466483432588</v>
      </c>
      <c r="E30" s="30">
        <v>43.91</v>
      </c>
    </row>
    <row r="31" spans="1:5" x14ac:dyDescent="0.25">
      <c r="A31" s="53">
        <v>15</v>
      </c>
      <c r="B31" s="36">
        <v>94270</v>
      </c>
      <c r="C31" s="37">
        <f>'Template Copy'!$B$12/B31</f>
        <v>0.25098122414341784</v>
      </c>
      <c r="E31" s="30">
        <v>45.15</v>
      </c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  <c r="D6" s="14"/>
    </row>
    <row r="7" spans="1:5" x14ac:dyDescent="0.25">
      <c r="A7" s="15" t="s">
        <v>42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75927</v>
      </c>
      <c r="C13" s="3">
        <f>'Template Copy'!$B$12/B13</f>
        <v>0.31161510398145587</v>
      </c>
      <c r="D13" s="4"/>
      <c r="E13" s="30">
        <v>36.36</v>
      </c>
    </row>
    <row r="14" spans="1:5" x14ac:dyDescent="0.25">
      <c r="A14" s="53">
        <v>2</v>
      </c>
      <c r="B14" s="36">
        <v>78066</v>
      </c>
      <c r="C14" s="3">
        <f>'Template Copy'!$B$12/B14</f>
        <v>0.30307688366254193</v>
      </c>
      <c r="E14" s="30">
        <v>37.39</v>
      </c>
    </row>
    <row r="15" spans="1:5" x14ac:dyDescent="0.25">
      <c r="A15" s="53">
        <v>3</v>
      </c>
      <c r="B15" s="36">
        <v>80142</v>
      </c>
      <c r="C15" s="3">
        <f>'Template Copy'!$B$12/B15</f>
        <v>0.29522597389633398</v>
      </c>
      <c r="E15" s="30">
        <v>38.380000000000003</v>
      </c>
    </row>
    <row r="16" spans="1:5" x14ac:dyDescent="0.25">
      <c r="A16" s="52"/>
      <c r="B16" s="36"/>
      <c r="C16" s="3"/>
      <c r="E16" s="30"/>
    </row>
    <row r="17" spans="1:5" x14ac:dyDescent="0.25">
      <c r="A17" s="53">
        <v>4</v>
      </c>
      <c r="B17" s="36">
        <v>81724</v>
      </c>
      <c r="C17" s="3">
        <f>'Template Copy'!$B$12/B17</f>
        <v>0.28951103714942977</v>
      </c>
      <c r="E17" s="30">
        <v>39.14</v>
      </c>
    </row>
    <row r="18" spans="1:5" x14ac:dyDescent="0.25">
      <c r="A18" s="53">
        <v>5</v>
      </c>
      <c r="B18" s="36">
        <v>83838</v>
      </c>
      <c r="C18" s="3">
        <f>'Template Copy'!$B$12/B18</f>
        <v>0.28221093060426061</v>
      </c>
      <c r="E18" s="30">
        <v>40.15</v>
      </c>
    </row>
    <row r="19" spans="1:5" x14ac:dyDescent="0.25">
      <c r="A19" s="53">
        <v>6</v>
      </c>
      <c r="B19" s="36">
        <v>86001</v>
      </c>
      <c r="C19" s="3">
        <f>'Template Copy'!$B$12/B19</f>
        <v>0.2751130800804642</v>
      </c>
      <c r="E19" s="30">
        <v>41.19</v>
      </c>
    </row>
    <row r="20" spans="1:5" x14ac:dyDescent="0.25">
      <c r="A20" s="52"/>
      <c r="B20" s="36"/>
      <c r="C20" s="3"/>
      <c r="E20" s="30"/>
    </row>
    <row r="21" spans="1:5" x14ac:dyDescent="0.25">
      <c r="A21" s="53">
        <v>7</v>
      </c>
      <c r="B21" s="36">
        <v>87954</v>
      </c>
      <c r="C21" s="3">
        <f>'Template Copy'!$B$12/B21</f>
        <v>0.26900425222275282</v>
      </c>
      <c r="E21" s="30">
        <v>42.12</v>
      </c>
    </row>
    <row r="22" spans="1:5" x14ac:dyDescent="0.25">
      <c r="A22" s="53">
        <v>8</v>
      </c>
      <c r="B22" s="36">
        <v>89610</v>
      </c>
      <c r="C22" s="3">
        <f>'Template Copy'!$B$12/B22</f>
        <v>0.26403303202767547</v>
      </c>
      <c r="E22" s="30">
        <v>42.92</v>
      </c>
    </row>
    <row r="23" spans="1:5" x14ac:dyDescent="0.25">
      <c r="A23" s="53">
        <v>9</v>
      </c>
      <c r="B23" s="36">
        <v>91686</v>
      </c>
      <c r="C23" s="3">
        <f>'Template Copy'!$B$12/B23</f>
        <v>0.25805466483432588</v>
      </c>
      <c r="E23" s="30">
        <v>43.91</v>
      </c>
    </row>
    <row r="24" spans="1:5" x14ac:dyDescent="0.25">
      <c r="A24" s="52"/>
      <c r="B24" s="36"/>
      <c r="C24" s="3"/>
      <c r="E24" s="30"/>
    </row>
    <row r="25" spans="1:5" x14ac:dyDescent="0.25">
      <c r="A25" s="53">
        <v>10</v>
      </c>
      <c r="B25" s="36">
        <v>94270</v>
      </c>
      <c r="C25" s="3">
        <f>'Template Copy'!$B$12/B25</f>
        <v>0.25098122414341784</v>
      </c>
      <c r="E25" s="30">
        <v>45.15</v>
      </c>
    </row>
    <row r="26" spans="1:5" x14ac:dyDescent="0.25">
      <c r="A26" s="53">
        <v>11</v>
      </c>
      <c r="B26" s="36">
        <v>96383</v>
      </c>
      <c r="C26" s="3">
        <f>'Template Copy'!$B$12/B26</f>
        <v>0.24547897450795264</v>
      </c>
      <c r="E26" s="30">
        <v>46.16</v>
      </c>
    </row>
    <row r="27" spans="1:5" x14ac:dyDescent="0.25">
      <c r="A27" s="53">
        <v>12</v>
      </c>
      <c r="B27" s="36">
        <v>98522</v>
      </c>
      <c r="C27" s="3">
        <f>'Template Copy'!$B$12/B27</f>
        <v>0.24014940825399403</v>
      </c>
      <c r="E27" s="30">
        <v>47.18</v>
      </c>
    </row>
    <row r="28" spans="1:5" x14ac:dyDescent="0.25">
      <c r="A28" s="52"/>
      <c r="B28" s="36"/>
      <c r="C28" s="3"/>
      <c r="E28" s="30"/>
    </row>
    <row r="29" spans="1:5" x14ac:dyDescent="0.25">
      <c r="A29" s="53">
        <v>13</v>
      </c>
      <c r="B29" s="36">
        <v>100623</v>
      </c>
      <c r="C29" s="3">
        <f>'Template Copy'!$B$12/B29</f>
        <v>0.23513510827544398</v>
      </c>
      <c r="E29" s="30">
        <v>48.19</v>
      </c>
    </row>
    <row r="30" spans="1:5" x14ac:dyDescent="0.25">
      <c r="A30" s="53">
        <v>14</v>
      </c>
      <c r="B30" s="36">
        <v>103218</v>
      </c>
      <c r="C30" s="3">
        <f>'Template Copy'!$B$12/B30</f>
        <v>0.22922358503361817</v>
      </c>
      <c r="E30" s="30">
        <v>49.43</v>
      </c>
    </row>
    <row r="31" spans="1:5" x14ac:dyDescent="0.25">
      <c r="A31" s="53">
        <v>15</v>
      </c>
      <c r="B31" s="36">
        <v>104207</v>
      </c>
      <c r="C31" s="3">
        <f>'Template Copy'!$B$12/B31</f>
        <v>0.22704808698072107</v>
      </c>
      <c r="E31" s="30">
        <v>49.91</v>
      </c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6" x14ac:dyDescent="0.25">
      <c r="A2" s="24" t="str">
        <f>'Template Copy'!A2</f>
        <v>Scales Effective 7/1/2018</v>
      </c>
      <c r="D2"/>
      <c r="E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6" x14ac:dyDescent="0.25">
      <c r="A4" t="str">
        <f>'Template Copy'!A4</f>
        <v>Annual Threshold Equivalent:  $23,660</v>
      </c>
      <c r="D4"/>
      <c r="E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6" x14ac:dyDescent="0.25">
      <c r="A6" s="15" t="s">
        <v>433</v>
      </c>
      <c r="D6" s="14"/>
    </row>
    <row r="7" spans="1:6" x14ac:dyDescent="0.25">
      <c r="A7" s="15" t="s">
        <v>43</v>
      </c>
    </row>
    <row r="9" spans="1:6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6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6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6" x14ac:dyDescent="0.25">
      <c r="A12" s="52"/>
    </row>
    <row r="13" spans="1:6" x14ac:dyDescent="0.25">
      <c r="A13" s="53">
        <v>1</v>
      </c>
      <c r="B13" s="36">
        <v>86001</v>
      </c>
      <c r="C13" s="3">
        <f>'Template Copy'!$B$12/B13</f>
        <v>0.2751130800804642</v>
      </c>
      <c r="D13" s="4"/>
      <c r="E13" s="30">
        <v>41.19</v>
      </c>
      <c r="F13" s="29"/>
    </row>
    <row r="14" spans="1:6" x14ac:dyDescent="0.25">
      <c r="A14" s="53">
        <v>2</v>
      </c>
      <c r="B14" s="36">
        <v>87954</v>
      </c>
      <c r="C14" s="3">
        <f>'Template Copy'!$B$12/B14</f>
        <v>0.26900425222275282</v>
      </c>
      <c r="E14" s="30">
        <v>42.12</v>
      </c>
    </row>
    <row r="15" spans="1:6" x14ac:dyDescent="0.25">
      <c r="A15" s="53">
        <v>3</v>
      </c>
      <c r="B15" s="36">
        <v>89610</v>
      </c>
      <c r="C15" s="3">
        <f>'Template Copy'!$B$12/B15</f>
        <v>0.26403303202767547</v>
      </c>
      <c r="E15" s="30">
        <v>42.92</v>
      </c>
    </row>
    <row r="16" spans="1:6" x14ac:dyDescent="0.25">
      <c r="A16" s="52"/>
      <c r="B16" s="36"/>
      <c r="C16" s="3"/>
      <c r="E16" s="30"/>
    </row>
    <row r="17" spans="1:5" x14ac:dyDescent="0.25">
      <c r="A17" s="53">
        <v>4</v>
      </c>
      <c r="B17" s="36">
        <v>91686</v>
      </c>
      <c r="C17" s="3">
        <f>'Template Copy'!$B$12/B17</f>
        <v>0.25805466483432588</v>
      </c>
      <c r="E17" s="30">
        <v>43.91</v>
      </c>
    </row>
    <row r="18" spans="1:5" x14ac:dyDescent="0.25">
      <c r="A18" s="53">
        <v>5</v>
      </c>
      <c r="B18" s="36">
        <v>94270</v>
      </c>
      <c r="C18" s="3">
        <f>'Template Copy'!$B$12/B18</f>
        <v>0.25098122414341784</v>
      </c>
      <c r="E18" s="30">
        <v>45.15</v>
      </c>
    </row>
    <row r="19" spans="1:5" x14ac:dyDescent="0.25">
      <c r="A19" s="53">
        <v>6</v>
      </c>
      <c r="B19" s="36">
        <v>96383</v>
      </c>
      <c r="C19" s="3">
        <f>'Template Copy'!$B$12/B19</f>
        <v>0.24547897450795264</v>
      </c>
      <c r="E19" s="30">
        <v>46.16</v>
      </c>
    </row>
    <row r="20" spans="1:5" x14ac:dyDescent="0.25">
      <c r="A20" s="52"/>
      <c r="B20" s="36"/>
      <c r="C20" s="3"/>
      <c r="E20" s="30"/>
    </row>
    <row r="21" spans="1:5" x14ac:dyDescent="0.25">
      <c r="A21" s="53">
        <v>7</v>
      </c>
      <c r="B21" s="36">
        <v>98522</v>
      </c>
      <c r="C21" s="3">
        <f>'Template Copy'!$B$12/B21</f>
        <v>0.24014940825399403</v>
      </c>
      <c r="E21" s="30">
        <v>47.18</v>
      </c>
    </row>
    <row r="22" spans="1:5" x14ac:dyDescent="0.25">
      <c r="A22" s="53">
        <v>8</v>
      </c>
      <c r="B22" s="36">
        <v>100623</v>
      </c>
      <c r="C22" s="3">
        <f>'Template Copy'!$B$12/B22</f>
        <v>0.23513510827544398</v>
      </c>
      <c r="E22" s="30">
        <v>48.19</v>
      </c>
    </row>
    <row r="23" spans="1:5" x14ac:dyDescent="0.25">
      <c r="A23" s="53">
        <v>9</v>
      </c>
      <c r="B23" s="36">
        <v>103218</v>
      </c>
      <c r="C23" s="3">
        <f>'Template Copy'!$B$12/B23</f>
        <v>0.22922358503361817</v>
      </c>
      <c r="E23" s="30">
        <v>49.43</v>
      </c>
    </row>
    <row r="24" spans="1:5" x14ac:dyDescent="0.25">
      <c r="A24" s="52"/>
      <c r="B24" s="36"/>
      <c r="C24" s="3"/>
      <c r="E24" s="30"/>
    </row>
    <row r="25" spans="1:5" x14ac:dyDescent="0.25">
      <c r="A25" s="53">
        <v>10</v>
      </c>
      <c r="B25" s="36">
        <v>104207</v>
      </c>
      <c r="C25" s="3">
        <f>'Template Copy'!$B$12/B25</f>
        <v>0.22704808698072107</v>
      </c>
      <c r="E25" s="30">
        <v>49.91</v>
      </c>
    </row>
    <row r="26" spans="1:5" x14ac:dyDescent="0.25">
      <c r="A26" s="53">
        <v>11</v>
      </c>
      <c r="B26" s="36">
        <v>106284</v>
      </c>
      <c r="C26" s="3">
        <f>'Template Copy'!$B$12/B26</f>
        <v>0.22261111738361372</v>
      </c>
      <c r="E26" s="30">
        <v>50.9</v>
      </c>
    </row>
    <row r="27" spans="1:5" x14ac:dyDescent="0.25">
      <c r="A27" s="53">
        <v>12</v>
      </c>
      <c r="B27" s="36">
        <v>108892</v>
      </c>
      <c r="C27" s="3">
        <f>'Template Copy'!$B$12/B27</f>
        <v>0.21727950629982001</v>
      </c>
      <c r="E27" s="30">
        <v>52.15</v>
      </c>
    </row>
    <row r="28" spans="1:5" x14ac:dyDescent="0.25">
      <c r="A28" s="52"/>
      <c r="B28" s="36"/>
      <c r="C28" s="3"/>
      <c r="E28" s="30"/>
    </row>
    <row r="29" spans="1:5" x14ac:dyDescent="0.25">
      <c r="A29" s="53">
        <v>13</v>
      </c>
      <c r="B29" s="36">
        <v>111574</v>
      </c>
      <c r="C29" s="3">
        <f>'Template Copy'!$B$12/B29</f>
        <v>0.21205657231971606</v>
      </c>
      <c r="E29" s="30">
        <v>53.44</v>
      </c>
    </row>
    <row r="30" spans="1:5" x14ac:dyDescent="0.25">
      <c r="A30" s="53">
        <v>14</v>
      </c>
      <c r="B30" s="36">
        <v>114132</v>
      </c>
      <c r="C30" s="3">
        <f>'Template Copy'!$B$12/B30</f>
        <v>0.20730382364279956</v>
      </c>
      <c r="E30" s="30">
        <v>54.66</v>
      </c>
    </row>
    <row r="31" spans="1:5" x14ac:dyDescent="0.25">
      <c r="A31" s="53">
        <v>15</v>
      </c>
      <c r="B31" s="36">
        <v>116703</v>
      </c>
      <c r="C31" s="3">
        <f>'Template Copy'!$B$12/B31</f>
        <v>0.20273686194870741</v>
      </c>
      <c r="E31" s="30">
        <v>55.89</v>
      </c>
    </row>
    <row r="32" spans="1:5" x14ac:dyDescent="0.25">
      <c r="B32" s="2"/>
      <c r="C32" s="3"/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  <c r="D6" s="14"/>
    </row>
    <row r="7" spans="1:5" x14ac:dyDescent="0.25">
      <c r="A7" s="15" t="s">
        <v>44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96383</v>
      </c>
      <c r="C13" s="37">
        <f>'Template Copy'!$B$12/B13</f>
        <v>0.24547897450795264</v>
      </c>
      <c r="D13" s="4"/>
      <c r="E13" s="30">
        <v>46.16</v>
      </c>
    </row>
    <row r="14" spans="1:5" x14ac:dyDescent="0.25">
      <c r="A14" s="53">
        <v>2</v>
      </c>
      <c r="B14" s="36">
        <v>98522</v>
      </c>
      <c r="C14" s="37">
        <f>'Template Copy'!$B$12/B14</f>
        <v>0.24014940825399403</v>
      </c>
      <c r="E14" s="30">
        <v>47.18</v>
      </c>
    </row>
    <row r="15" spans="1:5" x14ac:dyDescent="0.25">
      <c r="A15" s="53">
        <v>3</v>
      </c>
      <c r="B15" s="36">
        <v>100623</v>
      </c>
      <c r="C15" s="37">
        <f>'Template Copy'!$B$12/B15</f>
        <v>0.23513510827544398</v>
      </c>
      <c r="E15" s="30">
        <v>48.19</v>
      </c>
    </row>
    <row r="16" spans="1:5" x14ac:dyDescent="0.25">
      <c r="A16" s="52"/>
      <c r="B16" s="36"/>
      <c r="C16" s="37"/>
      <c r="E16" s="30"/>
    </row>
    <row r="17" spans="1:5" x14ac:dyDescent="0.25">
      <c r="A17" s="53">
        <v>4</v>
      </c>
      <c r="B17" s="36">
        <v>103218</v>
      </c>
      <c r="C17" s="37">
        <f>'Template Copy'!$B$12/B17</f>
        <v>0.22922358503361817</v>
      </c>
      <c r="E17" s="30">
        <v>49.43</v>
      </c>
    </row>
    <row r="18" spans="1:5" x14ac:dyDescent="0.25">
      <c r="A18" s="53">
        <v>5</v>
      </c>
      <c r="B18" s="36">
        <v>104207</v>
      </c>
      <c r="C18" s="37">
        <f>'Template Copy'!$B$12/B18</f>
        <v>0.22704808698072107</v>
      </c>
      <c r="E18" s="30">
        <v>49.91</v>
      </c>
    </row>
    <row r="19" spans="1:5" x14ac:dyDescent="0.25">
      <c r="A19" s="53">
        <v>6</v>
      </c>
      <c r="B19" s="36">
        <v>106284</v>
      </c>
      <c r="C19" s="37">
        <f>'Template Copy'!$B$12/B19</f>
        <v>0.22261111738361372</v>
      </c>
      <c r="E19" s="30">
        <v>50.9</v>
      </c>
    </row>
    <row r="20" spans="1:5" x14ac:dyDescent="0.25">
      <c r="A20" s="52"/>
      <c r="B20" s="36"/>
      <c r="C20" s="37"/>
      <c r="E20" s="30"/>
    </row>
    <row r="21" spans="1:5" x14ac:dyDescent="0.25">
      <c r="A21" s="53">
        <v>7</v>
      </c>
      <c r="B21" s="36">
        <v>108892</v>
      </c>
      <c r="C21" s="37">
        <f>'Template Copy'!$B$12/B21</f>
        <v>0.21727950629982001</v>
      </c>
      <c r="E21" s="30">
        <v>52.15</v>
      </c>
    </row>
    <row r="22" spans="1:5" x14ac:dyDescent="0.25">
      <c r="A22" s="53">
        <v>8</v>
      </c>
      <c r="B22" s="36">
        <v>111574</v>
      </c>
      <c r="C22" s="37">
        <f>'Template Copy'!$B$12/B22</f>
        <v>0.21205657231971606</v>
      </c>
      <c r="E22" s="30">
        <v>53.44</v>
      </c>
    </row>
    <row r="23" spans="1:5" x14ac:dyDescent="0.25">
      <c r="A23" s="53">
        <v>9</v>
      </c>
      <c r="B23" s="36">
        <v>114132</v>
      </c>
      <c r="C23" s="37">
        <f>'Template Copy'!$B$12/B23</f>
        <v>0.20730382364279956</v>
      </c>
      <c r="E23" s="30">
        <v>54.66</v>
      </c>
    </row>
    <row r="24" spans="1:5" x14ac:dyDescent="0.25">
      <c r="A24" s="52"/>
      <c r="B24" s="36"/>
      <c r="C24" s="37"/>
      <c r="E24" s="30"/>
    </row>
    <row r="25" spans="1:5" x14ac:dyDescent="0.25">
      <c r="A25" s="53">
        <v>10</v>
      </c>
      <c r="B25" s="36">
        <v>116703</v>
      </c>
      <c r="C25" s="37">
        <f>'Template Copy'!$B$12/B25</f>
        <v>0.20273686194870741</v>
      </c>
      <c r="E25" s="30">
        <v>55.89</v>
      </c>
    </row>
    <row r="26" spans="1:5" x14ac:dyDescent="0.25">
      <c r="A26" s="53">
        <v>11</v>
      </c>
      <c r="B26" s="36">
        <v>119793</v>
      </c>
      <c r="C26" s="37">
        <f>'Template Copy'!$B$12/B26</f>
        <v>0.19750736687452522</v>
      </c>
      <c r="E26" s="30">
        <v>57.37</v>
      </c>
    </row>
    <row r="27" spans="1:5" x14ac:dyDescent="0.25">
      <c r="A27" s="53">
        <v>12</v>
      </c>
      <c r="B27" s="36">
        <v>123019</v>
      </c>
      <c r="C27" s="37">
        <f>'Template Copy'!$B$12/B27</f>
        <v>0.19232801437176372</v>
      </c>
      <c r="E27" s="30">
        <v>58.92</v>
      </c>
    </row>
    <row r="28" spans="1:5" x14ac:dyDescent="0.25">
      <c r="A28" s="52"/>
      <c r="B28" s="36"/>
      <c r="C28" s="37"/>
      <c r="E28" s="30"/>
    </row>
    <row r="29" spans="1:5" x14ac:dyDescent="0.25">
      <c r="A29" s="53">
        <v>13</v>
      </c>
      <c r="B29" s="36">
        <v>125985</v>
      </c>
      <c r="C29" s="37">
        <f>'Template Copy'!$B$12/B29</f>
        <v>0.18780013493669881</v>
      </c>
      <c r="E29" s="30">
        <v>60.34</v>
      </c>
    </row>
    <row r="30" spans="1:5" x14ac:dyDescent="0.25">
      <c r="A30" s="53">
        <v>14</v>
      </c>
      <c r="B30" s="36">
        <v>128989</v>
      </c>
      <c r="C30" s="37">
        <f>'Template Copy'!$B$12/B30</f>
        <v>0.18342649373202366</v>
      </c>
      <c r="E30" s="30">
        <v>61.78</v>
      </c>
    </row>
    <row r="31" spans="1:5" x14ac:dyDescent="0.25">
      <c r="A31" s="53">
        <v>15</v>
      </c>
      <c r="B31" s="36">
        <v>132227</v>
      </c>
      <c r="C31" s="37">
        <f>'Template Copy'!$B$12/B31</f>
        <v>0.17893471076255227</v>
      </c>
      <c r="E31" s="30">
        <v>63.33</v>
      </c>
    </row>
    <row r="32" spans="1:5" x14ac:dyDescent="0.25">
      <c r="B32" s="2"/>
      <c r="C32" s="3"/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="125" zoomScaleNormal="125" zoomScalePageLayoutView="125" workbookViewId="0">
      <selection activeCell="A35" sqref="A35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433</v>
      </c>
    </row>
    <row r="7" spans="1:5" x14ac:dyDescent="0.25">
      <c r="A7" s="15" t="s">
        <v>45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A10" s="53" t="s">
        <v>452</v>
      </c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54" t="s">
        <v>453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52"/>
    </row>
    <row r="13" spans="1:5" x14ac:dyDescent="0.25">
      <c r="A13" s="53">
        <v>1</v>
      </c>
      <c r="B13" s="36">
        <v>106284</v>
      </c>
      <c r="C13" s="37">
        <f>'Template Copy'!$B$12/B13</f>
        <v>0.22261111738361372</v>
      </c>
      <c r="D13" s="4"/>
      <c r="E13" s="30">
        <v>50.9</v>
      </c>
    </row>
    <row r="14" spans="1:5" x14ac:dyDescent="0.25">
      <c r="A14" s="53">
        <v>2</v>
      </c>
      <c r="B14" s="36">
        <v>108892</v>
      </c>
      <c r="C14" s="37">
        <f>'Template Copy'!$B$12/B14</f>
        <v>0.21727950629982001</v>
      </c>
      <c r="E14" s="30">
        <v>52.15</v>
      </c>
    </row>
    <row r="15" spans="1:5" x14ac:dyDescent="0.25">
      <c r="A15" s="53">
        <v>3</v>
      </c>
      <c r="B15" s="36">
        <v>111574</v>
      </c>
      <c r="C15" s="37">
        <f>'Template Copy'!$B$12/B15</f>
        <v>0.21205657231971606</v>
      </c>
      <c r="E15" s="30">
        <v>53.44</v>
      </c>
    </row>
    <row r="16" spans="1:5" x14ac:dyDescent="0.25">
      <c r="A16" s="52"/>
      <c r="B16" s="36"/>
      <c r="C16" s="37"/>
      <c r="E16" s="30"/>
    </row>
    <row r="17" spans="1:5" x14ac:dyDescent="0.25">
      <c r="A17" s="53">
        <v>4</v>
      </c>
      <c r="B17" s="36">
        <v>114132</v>
      </c>
      <c r="C17" s="37">
        <f>'Template Copy'!$B$12/B17</f>
        <v>0.20730382364279956</v>
      </c>
      <c r="E17" s="30">
        <v>54.66</v>
      </c>
    </row>
    <row r="18" spans="1:5" x14ac:dyDescent="0.25">
      <c r="A18" s="53">
        <v>5</v>
      </c>
      <c r="B18" s="36">
        <v>116703</v>
      </c>
      <c r="C18" s="37">
        <f>'Template Copy'!$B$12/B18</f>
        <v>0.20273686194870741</v>
      </c>
      <c r="E18" s="30">
        <v>55.89</v>
      </c>
    </row>
    <row r="19" spans="1:5" x14ac:dyDescent="0.25">
      <c r="A19" s="53">
        <v>6</v>
      </c>
      <c r="B19" s="36">
        <v>119793</v>
      </c>
      <c r="C19" s="37">
        <f>'Template Copy'!$B$12/B19</f>
        <v>0.19750736687452522</v>
      </c>
      <c r="E19" s="30">
        <v>57.37</v>
      </c>
    </row>
    <row r="20" spans="1:5" x14ac:dyDescent="0.25">
      <c r="A20" s="52"/>
      <c r="B20" s="36"/>
      <c r="C20" s="37"/>
      <c r="E20" s="30"/>
    </row>
    <row r="21" spans="1:5" x14ac:dyDescent="0.25">
      <c r="A21" s="53">
        <v>7</v>
      </c>
      <c r="B21" s="36">
        <v>123019</v>
      </c>
      <c r="C21" s="37">
        <f>'Template Copy'!$B$12/B21</f>
        <v>0.19232801437176372</v>
      </c>
      <c r="E21" s="30">
        <v>58.92</v>
      </c>
    </row>
    <row r="22" spans="1:5" x14ac:dyDescent="0.25">
      <c r="A22" s="53">
        <v>8</v>
      </c>
      <c r="B22" s="36">
        <v>125985</v>
      </c>
      <c r="C22" s="37">
        <f>'Template Copy'!$B$12/B22</f>
        <v>0.18780013493669881</v>
      </c>
      <c r="E22" s="30">
        <v>60.34</v>
      </c>
    </row>
    <row r="23" spans="1:5" x14ac:dyDescent="0.25">
      <c r="A23" s="53">
        <v>9</v>
      </c>
      <c r="B23" s="36">
        <v>128989</v>
      </c>
      <c r="C23" s="37">
        <f>'Template Copy'!$B$12/B23</f>
        <v>0.18342649373202366</v>
      </c>
      <c r="E23" s="30">
        <v>61.78</v>
      </c>
    </row>
    <row r="24" spans="1:5" x14ac:dyDescent="0.25">
      <c r="A24" s="52"/>
      <c r="B24" s="36"/>
      <c r="C24" s="37"/>
      <c r="E24" s="30"/>
    </row>
    <row r="25" spans="1:5" x14ac:dyDescent="0.25">
      <c r="A25" s="53">
        <v>10</v>
      </c>
      <c r="B25" s="36">
        <v>132227</v>
      </c>
      <c r="C25" s="37">
        <f>'Template Copy'!$B$12/B25</f>
        <v>0.17893471076255227</v>
      </c>
      <c r="E25" s="30">
        <v>63.33</v>
      </c>
    </row>
    <row r="26" spans="1:5" x14ac:dyDescent="0.25">
      <c r="A26" s="53">
        <v>11</v>
      </c>
      <c r="B26" s="36">
        <v>135416</v>
      </c>
      <c r="C26" s="37">
        <f>'Template Copy'!$B$12/B26</f>
        <v>0.17472086016423466</v>
      </c>
      <c r="E26" s="30">
        <v>64.849999999999994</v>
      </c>
    </row>
    <row r="27" spans="1:5" x14ac:dyDescent="0.25">
      <c r="A27" s="53">
        <v>12</v>
      </c>
      <c r="B27" s="36">
        <v>138790</v>
      </c>
      <c r="C27" s="37">
        <f>'Template Copy'!$B$12/B27</f>
        <v>0.17047337704445564</v>
      </c>
      <c r="E27" s="30">
        <v>66.47</v>
      </c>
    </row>
    <row r="28" spans="1:5" x14ac:dyDescent="0.25">
      <c r="A28" s="52"/>
      <c r="B28" s="36"/>
      <c r="C28" s="37"/>
      <c r="E28" s="30"/>
    </row>
    <row r="29" spans="1:5" x14ac:dyDescent="0.25">
      <c r="A29" s="53">
        <v>13</v>
      </c>
      <c r="B29" s="36">
        <v>142140</v>
      </c>
      <c r="C29" s="37">
        <f>'Template Copy'!$B$12/B29</f>
        <v>0.16645560714788238</v>
      </c>
      <c r="E29" s="30">
        <v>68.069999999999993</v>
      </c>
    </row>
    <row r="30" spans="1:5" x14ac:dyDescent="0.25">
      <c r="A30" s="53">
        <v>14</v>
      </c>
      <c r="B30" s="36">
        <v>145663</v>
      </c>
      <c r="C30" s="37">
        <f>'Template Copy'!$B$12/B30</f>
        <v>0.16242971791051949</v>
      </c>
      <c r="E30" s="30">
        <v>69.760000000000005</v>
      </c>
    </row>
    <row r="31" spans="1:5" x14ac:dyDescent="0.25">
      <c r="A31" s="53">
        <v>15</v>
      </c>
      <c r="B31" s="36">
        <v>149235</v>
      </c>
      <c r="C31" s="37">
        <f>'Template Copy'!$B$12/B31</f>
        <v>0.1585418970080745</v>
      </c>
      <c r="E31" s="30">
        <v>71.47</v>
      </c>
    </row>
    <row r="32" spans="1:5" x14ac:dyDescent="0.25">
      <c r="B32" s="2"/>
      <c r="C32" s="3"/>
    </row>
    <row r="33" spans="1:1" x14ac:dyDescent="0.25">
      <c r="A33" t="str">
        <f>'Template Copy'!$A$40</f>
        <v>Updated 5/24/2018</v>
      </c>
    </row>
    <row r="35" spans="1:1" x14ac:dyDescent="0.25">
      <c r="A35" s="63" t="s">
        <v>497</v>
      </c>
    </row>
  </sheetData>
  <sheetProtection sheet="1" objects="1" scenarios="1"/>
  <hyperlinks>
    <hyperlink ref="A3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5" zoomScaleNormal="125" zoomScalePageLayoutView="125" workbookViewId="0">
      <selection activeCell="B24" sqref="B24"/>
    </sheetView>
  </sheetViews>
  <sheetFormatPr defaultColWidth="11" defaultRowHeight="15.75" x14ac:dyDescent="0.25"/>
  <cols>
    <col min="2" max="2" width="16.375" customWidth="1"/>
    <col min="3" max="3" width="17.125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434</v>
      </c>
    </row>
    <row r="7" spans="1:5" x14ac:dyDescent="0.25">
      <c r="A7" s="15" t="s">
        <v>12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28" t="str">
        <f>'Template Copy'!$A$29</f>
        <v>Step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15"/>
    </row>
    <row r="13" spans="1:5" x14ac:dyDescent="0.25">
      <c r="A13" s="19">
        <v>1</v>
      </c>
      <c r="B13" s="36">
        <v>51751</v>
      </c>
      <c r="C13" s="37">
        <f>'Template Copy'!$B$12/B13</f>
        <v>0.45718923305829839</v>
      </c>
      <c r="D13" s="4"/>
      <c r="E13" s="30">
        <v>24.78</v>
      </c>
    </row>
    <row r="14" spans="1:5" x14ac:dyDescent="0.25">
      <c r="A14" s="19">
        <v>2</v>
      </c>
      <c r="B14" s="36">
        <v>53766</v>
      </c>
      <c r="C14" s="37">
        <f>'Template Copy'!$B$12/B14</f>
        <v>0.44005505337945916</v>
      </c>
      <c r="E14" s="30">
        <v>25.75</v>
      </c>
    </row>
    <row r="15" spans="1:5" x14ac:dyDescent="0.25">
      <c r="A15" s="19">
        <v>3</v>
      </c>
      <c r="B15" s="36">
        <v>56386</v>
      </c>
      <c r="C15" s="37">
        <f>'Template Copy'!$B$12/B15</f>
        <v>0.41960770404000991</v>
      </c>
      <c r="E15" s="30">
        <v>27</v>
      </c>
    </row>
    <row r="16" spans="1:5" x14ac:dyDescent="0.25">
      <c r="A16" s="19">
        <v>4</v>
      </c>
      <c r="B16" s="36">
        <v>59019</v>
      </c>
      <c r="C16" s="37">
        <f>'Template Copy'!$B$12/B16</f>
        <v>0.40088784967552821</v>
      </c>
      <c r="E16" s="30">
        <v>28.27</v>
      </c>
    </row>
    <row r="17" spans="1:5" x14ac:dyDescent="0.25">
      <c r="A17" s="19">
        <v>5</v>
      </c>
      <c r="B17" s="36">
        <v>61713</v>
      </c>
      <c r="C17" s="37">
        <f>'Template Copy'!$B$12/B17</f>
        <v>0.3833876168716478</v>
      </c>
      <c r="E17" s="30">
        <v>29.56</v>
      </c>
    </row>
    <row r="18" spans="1:5" x14ac:dyDescent="0.25">
      <c r="A18" s="19">
        <v>6</v>
      </c>
      <c r="B18" s="36">
        <v>64668</v>
      </c>
      <c r="C18" s="37">
        <f>'Template Copy'!$B$12/B18</f>
        <v>0.36586874497433042</v>
      </c>
      <c r="E18" s="30">
        <v>30.97</v>
      </c>
    </row>
    <row r="19" spans="1:5" x14ac:dyDescent="0.25">
      <c r="A19" s="19">
        <v>7</v>
      </c>
      <c r="B19" s="36">
        <v>67881</v>
      </c>
      <c r="C19" s="37">
        <f>'Template Copy'!$B$12/B19</f>
        <v>0.34855114096728096</v>
      </c>
      <c r="E19" s="30">
        <v>32.51</v>
      </c>
    </row>
    <row r="20" spans="1:5" x14ac:dyDescent="0.25">
      <c r="A20" s="19">
        <v>8</v>
      </c>
      <c r="B20" s="36">
        <v>71206</v>
      </c>
      <c r="C20" s="37">
        <f>'Template Copy'!$B$12/B20</f>
        <v>0.33227537005308544</v>
      </c>
      <c r="E20" s="30">
        <v>34.1</v>
      </c>
    </row>
    <row r="21" spans="1:5" x14ac:dyDescent="0.25">
      <c r="A21" s="19">
        <v>9</v>
      </c>
      <c r="B21" s="36">
        <v>74395</v>
      </c>
      <c r="C21" s="37">
        <f>'Template Copy'!$B$12/B21</f>
        <v>0.31803212581490692</v>
      </c>
      <c r="E21" s="30">
        <v>35.630000000000003</v>
      </c>
    </row>
    <row r="22" spans="1:5" x14ac:dyDescent="0.25">
      <c r="A22" s="19">
        <v>10</v>
      </c>
      <c r="B22" s="36">
        <v>78066</v>
      </c>
      <c r="C22" s="37">
        <f>'Template Copy'!$B$12/B22</f>
        <v>0.30307688366254193</v>
      </c>
      <c r="E22" s="30">
        <v>37.39</v>
      </c>
    </row>
    <row r="23" spans="1:5" x14ac:dyDescent="0.25">
      <c r="A23" s="19">
        <v>11</v>
      </c>
      <c r="B23" s="36">
        <v>81724</v>
      </c>
      <c r="C23" s="37">
        <f>'Template Copy'!$B$12/B23</f>
        <v>0.28951103714942977</v>
      </c>
      <c r="E23" s="30">
        <v>39.14</v>
      </c>
    </row>
    <row r="24" spans="1:5" x14ac:dyDescent="0.25">
      <c r="A24" s="19">
        <v>12</v>
      </c>
      <c r="B24" s="36">
        <v>86001</v>
      </c>
      <c r="C24" s="37">
        <f>'Template Copy'!$B$12/B24</f>
        <v>0.2751130800804642</v>
      </c>
      <c r="E24" s="30">
        <v>41.19</v>
      </c>
    </row>
    <row r="25" spans="1:5" x14ac:dyDescent="0.25">
      <c r="A25" s="19">
        <v>13</v>
      </c>
      <c r="B25" s="36">
        <v>89610</v>
      </c>
      <c r="C25" s="37">
        <f>'Template Copy'!$B$12/B25</f>
        <v>0.26403303202767547</v>
      </c>
      <c r="E25" s="30">
        <v>42.92</v>
      </c>
    </row>
    <row r="26" spans="1:5" x14ac:dyDescent="0.25">
      <c r="A26" s="19">
        <v>14</v>
      </c>
      <c r="B26" s="36">
        <v>94270</v>
      </c>
      <c r="C26" s="37">
        <f>'Template Copy'!$B$12/B26</f>
        <v>0.25098122414341784</v>
      </c>
      <c r="E26" s="30">
        <v>45.15</v>
      </c>
    </row>
    <row r="27" spans="1:5" x14ac:dyDescent="0.25">
      <c r="A27" s="19">
        <v>15</v>
      </c>
      <c r="B27" s="36">
        <v>98522</v>
      </c>
      <c r="C27" s="37">
        <f>'Template Copy'!$B$12/B27</f>
        <v>0.24014940825399403</v>
      </c>
      <c r="E27" s="30">
        <v>47.18</v>
      </c>
    </row>
    <row r="28" spans="1:5" x14ac:dyDescent="0.25">
      <c r="B28" s="2"/>
      <c r="C28" s="3"/>
    </row>
    <row r="29" spans="1:5" x14ac:dyDescent="0.25">
      <c r="A29" t="str">
        <f>'Template Copy'!$A$40</f>
        <v>Updated 5/24/2018</v>
      </c>
      <c r="B29" s="2"/>
      <c r="C29" s="3"/>
    </row>
    <row r="30" spans="1:5" x14ac:dyDescent="0.25">
      <c r="B30" s="2"/>
      <c r="C30" s="3"/>
    </row>
    <row r="31" spans="1:5" x14ac:dyDescent="0.25">
      <c r="A31" s="63" t="s">
        <v>497</v>
      </c>
      <c r="B31" s="2"/>
      <c r="C31" s="3"/>
    </row>
    <row r="32" spans="1:5" x14ac:dyDescent="0.25">
      <c r="B32" s="2"/>
      <c r="C32" s="3"/>
    </row>
  </sheetData>
  <sheetProtection sheet="1" objects="1" scenarios="1"/>
  <hyperlinks>
    <hyperlink ref="A31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25" zoomScaleNormal="125" zoomScalePageLayoutView="125" workbookViewId="0">
      <selection activeCell="B33" sqref="B33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7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7" x14ac:dyDescent="0.25">
      <c r="A2" s="24" t="str">
        <f>'Template Copy'!A2</f>
        <v>Scales Effective 7/1/2018</v>
      </c>
      <c r="D2"/>
      <c r="E2" s="14"/>
    </row>
    <row r="3" spans="1:7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7" x14ac:dyDescent="0.25">
      <c r="A4" t="str">
        <f>'Template Copy'!A4</f>
        <v>Annual Threshold Equivalent:  $23,660</v>
      </c>
      <c r="D4"/>
      <c r="E4" s="14"/>
    </row>
    <row r="5" spans="1:7" x14ac:dyDescent="0.25">
      <c r="A5" t="str">
        <f>'Template Copy'!A9</f>
        <v>The table below shows the minimum percentage of effort at each step that will produce annual earnings  ≥ $23,660.</v>
      </c>
      <c r="D5" s="8"/>
    </row>
    <row r="6" spans="1:7" x14ac:dyDescent="0.25">
      <c r="A6" s="15" t="s">
        <v>52</v>
      </c>
      <c r="D6" s="8"/>
    </row>
    <row r="7" spans="1:7" x14ac:dyDescent="0.25">
      <c r="A7" s="15" t="s">
        <v>11</v>
      </c>
    </row>
    <row r="9" spans="1:7" x14ac:dyDescent="0.25">
      <c r="A9" s="15"/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7" x14ac:dyDescent="0.25">
      <c r="A10" s="15"/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7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7" x14ac:dyDescent="0.25">
      <c r="A12" s="15"/>
      <c r="B12" s="1"/>
      <c r="D12"/>
    </row>
    <row r="13" spans="1:7" x14ac:dyDescent="0.25">
      <c r="A13" s="15" t="s">
        <v>5</v>
      </c>
      <c r="B13" s="1">
        <v>1</v>
      </c>
      <c r="C13" s="36">
        <v>72800</v>
      </c>
      <c r="D13" s="37">
        <f>'Template Copy'!$B$12/C13</f>
        <v>0.32500000000000001</v>
      </c>
      <c r="F13" s="4">
        <v>34.869999999999997</v>
      </c>
      <c r="G13" s="6"/>
    </row>
    <row r="14" spans="1:7" x14ac:dyDescent="0.25">
      <c r="A14" s="15" t="s">
        <v>8</v>
      </c>
      <c r="B14" s="1">
        <v>2</v>
      </c>
      <c r="C14" s="36">
        <v>77300</v>
      </c>
      <c r="D14" s="37">
        <f>'Template Copy'!$B$12/C14</f>
        <v>0.30608020698576971</v>
      </c>
      <c r="F14" s="4">
        <v>37.020000000000003</v>
      </c>
      <c r="G14" s="6"/>
    </row>
    <row r="15" spans="1:7" x14ac:dyDescent="0.25">
      <c r="A15" s="15"/>
      <c r="B15" s="1">
        <v>3</v>
      </c>
      <c r="C15" s="36">
        <v>81400</v>
      </c>
      <c r="D15" s="37">
        <f>'Template Copy'!$B$12/C15</f>
        <v>0.29066339066339064</v>
      </c>
      <c r="F15" s="4">
        <v>38.979999999999997</v>
      </c>
      <c r="G15" s="6"/>
    </row>
    <row r="16" spans="1:7" x14ac:dyDescent="0.25">
      <c r="A16" s="15"/>
      <c r="B16" s="1">
        <v>4</v>
      </c>
      <c r="C16" s="36">
        <v>86100</v>
      </c>
      <c r="D16" s="37">
        <f>'Template Copy'!$B$12/C16</f>
        <v>0.27479674796747966</v>
      </c>
      <c r="F16" s="4">
        <v>41.24</v>
      </c>
      <c r="G16" s="6"/>
    </row>
    <row r="17" spans="1:7" x14ac:dyDescent="0.25">
      <c r="A17" s="15"/>
      <c r="B17" s="1">
        <v>5</v>
      </c>
      <c r="C17" s="36">
        <v>90500</v>
      </c>
      <c r="D17" s="37">
        <f>'Template Copy'!$B$12/C17</f>
        <v>0.26143646408839777</v>
      </c>
      <c r="F17" s="4">
        <v>43.34</v>
      </c>
      <c r="G17" s="6"/>
    </row>
    <row r="18" spans="1:7" x14ac:dyDescent="0.25">
      <c r="A18" s="15"/>
      <c r="B18" s="1">
        <v>6</v>
      </c>
      <c r="C18" s="36">
        <v>95300</v>
      </c>
      <c r="D18" s="37">
        <f>'Template Copy'!$B$12/C18</f>
        <v>0.24826862539349423</v>
      </c>
      <c r="F18" s="4">
        <v>45.64</v>
      </c>
      <c r="G18" s="6"/>
    </row>
    <row r="19" spans="1:7" x14ac:dyDescent="0.25">
      <c r="A19" s="15"/>
      <c r="C19" s="36"/>
      <c r="D19" s="37"/>
      <c r="F19" s="4"/>
      <c r="G19" s="6"/>
    </row>
    <row r="20" spans="1:7" x14ac:dyDescent="0.25">
      <c r="A20" s="15" t="s">
        <v>6</v>
      </c>
      <c r="B20" s="1">
        <v>1</v>
      </c>
      <c r="C20" s="36">
        <v>90600</v>
      </c>
      <c r="D20" s="37">
        <f>'Template Copy'!$B$12/C20</f>
        <v>0.2611479028697572</v>
      </c>
      <c r="F20" s="4">
        <v>43.39</v>
      </c>
      <c r="G20" s="6"/>
    </row>
    <row r="21" spans="1:7" x14ac:dyDescent="0.25">
      <c r="A21" s="15" t="s">
        <v>8</v>
      </c>
      <c r="B21" s="1">
        <v>2</v>
      </c>
      <c r="C21" s="36">
        <v>95400</v>
      </c>
      <c r="D21" s="37">
        <f>'Template Copy'!$B$12/C21</f>
        <v>0.24800838574423481</v>
      </c>
      <c r="F21" s="4">
        <v>45.69</v>
      </c>
      <c r="G21" s="6"/>
    </row>
    <row r="22" spans="1:7" x14ac:dyDescent="0.25">
      <c r="A22" s="15"/>
      <c r="B22" s="1">
        <v>3</v>
      </c>
      <c r="C22" s="36">
        <v>100300</v>
      </c>
      <c r="D22" s="37">
        <f>'Template Copy'!$B$12/C22</f>
        <v>0.23589232303090729</v>
      </c>
      <c r="F22" s="4">
        <v>48.04</v>
      </c>
      <c r="G22" s="6"/>
    </row>
    <row r="23" spans="1:7" x14ac:dyDescent="0.25">
      <c r="A23" s="15"/>
      <c r="B23" s="1">
        <v>4</v>
      </c>
      <c r="C23" s="36">
        <v>106300</v>
      </c>
      <c r="D23" s="37">
        <f>'Template Copy'!$B$12/C23</f>
        <v>0.22257761053621825</v>
      </c>
      <c r="F23" s="4">
        <v>50.91</v>
      </c>
      <c r="G23" s="6"/>
    </row>
    <row r="24" spans="1:7" x14ac:dyDescent="0.25">
      <c r="A24" s="15"/>
      <c r="B24" s="1">
        <v>5</v>
      </c>
      <c r="C24" s="36">
        <v>114500</v>
      </c>
      <c r="D24" s="37">
        <f>'Template Copy'!$B$12/C24</f>
        <v>0.20663755458515284</v>
      </c>
      <c r="F24" s="4">
        <v>54.84</v>
      </c>
      <c r="G24" s="6"/>
    </row>
    <row r="25" spans="1:7" x14ac:dyDescent="0.25">
      <c r="A25" s="15"/>
      <c r="C25" s="36"/>
      <c r="D25" s="37"/>
      <c r="F25" s="4"/>
      <c r="G25" s="6"/>
    </row>
    <row r="26" spans="1:7" x14ac:dyDescent="0.25">
      <c r="A26" s="15" t="s">
        <v>8</v>
      </c>
      <c r="B26" s="1">
        <v>1</v>
      </c>
      <c r="C26" s="36">
        <v>106400</v>
      </c>
      <c r="D26" s="37">
        <f>'Template Copy'!$B$12/C26</f>
        <v>0.22236842105263158</v>
      </c>
      <c r="F26" s="4">
        <v>50.96</v>
      </c>
      <c r="G26" s="6"/>
    </row>
    <row r="27" spans="1:7" x14ac:dyDescent="0.25">
      <c r="A27" s="15"/>
      <c r="B27" s="1">
        <v>2</v>
      </c>
      <c r="C27" s="36">
        <v>114600</v>
      </c>
      <c r="D27" s="37">
        <f>'Template Copy'!$B$12/C27</f>
        <v>0.20645724258289702</v>
      </c>
      <c r="F27" s="4">
        <v>54.89</v>
      </c>
      <c r="G27" s="6"/>
    </row>
    <row r="28" spans="1:7" x14ac:dyDescent="0.25">
      <c r="A28" s="15"/>
      <c r="B28" s="1">
        <v>3</v>
      </c>
      <c r="C28" s="36">
        <v>123300</v>
      </c>
      <c r="D28" s="37">
        <f>'Template Copy'!$B$12/C28</f>
        <v>0.19188969991889701</v>
      </c>
      <c r="F28" s="4">
        <v>59.05</v>
      </c>
      <c r="G28" s="6"/>
    </row>
    <row r="29" spans="1:7" x14ac:dyDescent="0.25">
      <c r="A29" s="15"/>
      <c r="B29" s="1">
        <v>4</v>
      </c>
      <c r="C29" s="36">
        <v>132400</v>
      </c>
      <c r="D29" s="37">
        <f>'Template Copy'!$B$12/C29</f>
        <v>0.17870090634441088</v>
      </c>
      <c r="F29" s="4">
        <v>63.41</v>
      </c>
      <c r="G29" s="6"/>
    </row>
    <row r="30" spans="1:7" x14ac:dyDescent="0.25">
      <c r="A30" s="15"/>
      <c r="B30" s="1">
        <v>5</v>
      </c>
      <c r="C30" s="36">
        <v>142200</v>
      </c>
      <c r="D30" s="37">
        <f>'Template Copy'!$B$12/C30</f>
        <v>0.16638537271448664</v>
      </c>
      <c r="F30" s="4">
        <v>68.099999999999994</v>
      </c>
      <c r="G30" s="6"/>
    </row>
    <row r="31" spans="1:7" x14ac:dyDescent="0.25">
      <c r="A31" s="15"/>
      <c r="B31" s="1">
        <v>6</v>
      </c>
      <c r="C31" s="36">
        <v>153300</v>
      </c>
      <c r="D31" s="37">
        <f>'Template Copy'!$B$12/C31</f>
        <v>0.15433789954337901</v>
      </c>
      <c r="F31" s="4">
        <v>73.42</v>
      </c>
      <c r="G31" s="6"/>
    </row>
    <row r="32" spans="1:7" x14ac:dyDescent="0.25">
      <c r="A32" s="15"/>
      <c r="B32" s="1">
        <v>7</v>
      </c>
      <c r="C32" s="36">
        <v>165400</v>
      </c>
      <c r="D32" s="37">
        <f>'Template Copy'!$B$12/C32</f>
        <v>0.14304715840386942</v>
      </c>
      <c r="F32" s="4">
        <v>79.209999999999994</v>
      </c>
      <c r="G32" s="6"/>
    </row>
    <row r="33" spans="1:7" x14ac:dyDescent="0.25">
      <c r="A33" s="15"/>
      <c r="B33" s="1">
        <v>8</v>
      </c>
      <c r="C33" s="36">
        <v>179000</v>
      </c>
      <c r="D33" s="37">
        <f>'Template Copy'!$B$12/C33</f>
        <v>0.13217877094972066</v>
      </c>
      <c r="F33" s="4">
        <v>85.73</v>
      </c>
      <c r="G33" s="6"/>
    </row>
    <row r="34" spans="1:7" x14ac:dyDescent="0.25">
      <c r="A34" s="15"/>
      <c r="B34" s="1">
        <v>9</v>
      </c>
      <c r="C34" s="36">
        <v>194100</v>
      </c>
      <c r="D34" s="37">
        <f>'Template Copy'!$B$12/C34</f>
        <v>0.12189592993302421</v>
      </c>
      <c r="F34" s="4">
        <v>92.96</v>
      </c>
      <c r="G34" s="6"/>
    </row>
    <row r="35" spans="1:7" x14ac:dyDescent="0.25">
      <c r="A35" s="15"/>
      <c r="D35" s="3"/>
    </row>
    <row r="36" spans="1:7" x14ac:dyDescent="0.25">
      <c r="A36" t="str">
        <f>'Template Copy'!$A$40</f>
        <v>Updated 5/24/2018</v>
      </c>
    </row>
    <row r="38" spans="1:7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5" zoomScaleNormal="125" zoomScalePageLayoutView="125" workbookViewId="0">
      <selection activeCell="A9" sqref="A9"/>
    </sheetView>
  </sheetViews>
  <sheetFormatPr defaultColWidth="11" defaultRowHeight="15.75" x14ac:dyDescent="0.25"/>
  <cols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434</v>
      </c>
      <c r="D6" s="14"/>
    </row>
    <row r="7" spans="1:5" x14ac:dyDescent="0.25">
      <c r="A7" s="15" t="s">
        <v>14</v>
      </c>
    </row>
    <row r="9" spans="1:5" x14ac:dyDescent="0.25">
      <c r="B9" s="19" t="str">
        <f>'Template Copy'!$B$27</f>
        <v>Salary Scale</v>
      </c>
      <c r="C9" s="28" t="str">
        <f>'Template Copy'!$C$27</f>
        <v>Minimum Part-Time</v>
      </c>
    </row>
    <row r="10" spans="1:5" x14ac:dyDescent="0.25">
      <c r="B10" s="47">
        <f>'Template Copy'!$B$28</f>
        <v>43282</v>
      </c>
      <c r="C10" s="28" t="str">
        <f>'Template Copy'!$C$28</f>
        <v>% Effort</v>
      </c>
      <c r="E10" s="28" t="str">
        <f>'Template Copy'!$E$28</f>
        <v>Non-Exempt</v>
      </c>
    </row>
    <row r="11" spans="1:5" x14ac:dyDescent="0.25">
      <c r="A11" s="28" t="str">
        <f>'Template Copy'!$A$29</f>
        <v>Step</v>
      </c>
      <c r="B11" s="28" t="str">
        <f>'Template Copy'!$B$29</f>
        <v>Annual</v>
      </c>
      <c r="C11" s="28" t="str">
        <f>'Template Copy'!$C$29</f>
        <v xml:space="preserve"> ≥ $23,660/Yr.</v>
      </c>
      <c r="E11" s="28" t="str">
        <f>'Template Copy'!$E$29</f>
        <v>Hourly Rate</v>
      </c>
    </row>
    <row r="12" spans="1:5" x14ac:dyDescent="0.25">
      <c r="A12" s="15"/>
    </row>
    <row r="13" spans="1:5" x14ac:dyDescent="0.25">
      <c r="A13" s="19">
        <v>1</v>
      </c>
      <c r="B13" s="36">
        <v>67881</v>
      </c>
      <c r="C13" s="37">
        <f>'Template Copy'!$B$12/B13</f>
        <v>0.34855114096728096</v>
      </c>
      <c r="D13" s="4"/>
      <c r="E13" s="30">
        <v>32.51</v>
      </c>
    </row>
    <row r="14" spans="1:5" x14ac:dyDescent="0.25">
      <c r="A14" s="19">
        <v>2</v>
      </c>
      <c r="B14" s="36">
        <v>71206</v>
      </c>
      <c r="C14" s="37">
        <f>'Template Copy'!$B$12/B14</f>
        <v>0.33227537005308544</v>
      </c>
      <c r="E14" s="30">
        <v>34.1</v>
      </c>
    </row>
    <row r="15" spans="1:5" x14ac:dyDescent="0.25">
      <c r="A15" s="19">
        <v>3</v>
      </c>
      <c r="B15" s="36">
        <v>74395</v>
      </c>
      <c r="C15" s="37">
        <f>'Template Copy'!$B$12/B15</f>
        <v>0.31803212581490692</v>
      </c>
      <c r="E15" s="30">
        <v>35.630000000000003</v>
      </c>
    </row>
    <row r="16" spans="1:5" x14ac:dyDescent="0.25">
      <c r="A16" s="19">
        <v>4</v>
      </c>
      <c r="B16" s="36">
        <v>78066</v>
      </c>
      <c r="C16" s="37">
        <f>'Template Copy'!$B$12/B16</f>
        <v>0.30307688366254193</v>
      </c>
      <c r="E16" s="30">
        <v>37.39</v>
      </c>
    </row>
    <row r="17" spans="1:5" x14ac:dyDescent="0.25">
      <c r="A17" s="19">
        <v>5</v>
      </c>
      <c r="B17" s="36">
        <v>81724</v>
      </c>
      <c r="C17" s="37">
        <f>'Template Copy'!$B$12/B17</f>
        <v>0.28951103714942977</v>
      </c>
      <c r="E17" s="30">
        <v>39.14</v>
      </c>
    </row>
    <row r="18" spans="1:5" x14ac:dyDescent="0.25">
      <c r="A18" s="19">
        <v>6</v>
      </c>
      <c r="B18" s="36">
        <v>86001</v>
      </c>
      <c r="C18" s="37">
        <f>'Template Copy'!$B$12/B18</f>
        <v>0.2751130800804642</v>
      </c>
      <c r="E18" s="30">
        <v>41.19</v>
      </c>
    </row>
    <row r="19" spans="1:5" x14ac:dyDescent="0.25">
      <c r="A19" s="19">
        <v>7</v>
      </c>
      <c r="B19" s="36">
        <v>89610</v>
      </c>
      <c r="C19" s="37">
        <f>'Template Copy'!$B$12/B19</f>
        <v>0.26403303202767547</v>
      </c>
      <c r="E19" s="30">
        <v>42.92</v>
      </c>
    </row>
    <row r="20" spans="1:5" x14ac:dyDescent="0.25">
      <c r="A20" s="19">
        <v>8</v>
      </c>
      <c r="B20" s="36">
        <v>94270</v>
      </c>
      <c r="C20" s="37">
        <f>'Template Copy'!$B$12/B20</f>
        <v>0.25098122414341784</v>
      </c>
      <c r="E20" s="30">
        <v>45.15</v>
      </c>
    </row>
    <row r="21" spans="1:5" x14ac:dyDescent="0.25">
      <c r="A21" s="19">
        <v>9</v>
      </c>
      <c r="B21" s="36">
        <v>98522</v>
      </c>
      <c r="C21" s="37">
        <f>'Template Copy'!$B$12/B21</f>
        <v>0.24014940825399403</v>
      </c>
      <c r="E21" s="30">
        <v>47.18</v>
      </c>
    </row>
    <row r="22" spans="1:5" x14ac:dyDescent="0.25">
      <c r="A22" s="19">
        <v>10</v>
      </c>
      <c r="B22" s="36">
        <v>103218</v>
      </c>
      <c r="C22" s="37">
        <f>'Template Copy'!$B$12/B22</f>
        <v>0.22922358503361817</v>
      </c>
      <c r="E22" s="30">
        <v>49.43</v>
      </c>
    </row>
    <row r="23" spans="1:5" x14ac:dyDescent="0.25">
      <c r="A23" s="19">
        <v>11</v>
      </c>
      <c r="B23" s="36">
        <v>108892</v>
      </c>
      <c r="C23" s="37">
        <f>'Template Copy'!$B$12/B23</f>
        <v>0.21727950629982001</v>
      </c>
      <c r="E23" s="30">
        <v>52.15</v>
      </c>
    </row>
    <row r="24" spans="1:5" x14ac:dyDescent="0.25">
      <c r="A24" s="19">
        <v>12</v>
      </c>
      <c r="B24" s="36">
        <v>114132</v>
      </c>
      <c r="C24" s="37">
        <f>'Template Copy'!$B$12/B24</f>
        <v>0.20730382364279956</v>
      </c>
      <c r="E24" s="30">
        <v>54.66</v>
      </c>
    </row>
    <row r="25" spans="1:5" x14ac:dyDescent="0.25">
      <c r="A25" s="19">
        <v>13</v>
      </c>
      <c r="B25" s="36">
        <v>119793</v>
      </c>
      <c r="C25" s="37">
        <f>'Template Copy'!$B$12/B25</f>
        <v>0.19750736687452522</v>
      </c>
      <c r="E25" s="30">
        <v>57.37</v>
      </c>
    </row>
    <row r="26" spans="1:5" x14ac:dyDescent="0.25">
      <c r="A26" s="19">
        <v>14</v>
      </c>
      <c r="B26" s="36">
        <v>125985</v>
      </c>
      <c r="C26" s="37">
        <f>'Template Copy'!$B$12/B26</f>
        <v>0.18780013493669881</v>
      </c>
      <c r="E26" s="30">
        <v>60.34</v>
      </c>
    </row>
    <row r="27" spans="1:5" x14ac:dyDescent="0.25">
      <c r="A27" s="19">
        <v>15</v>
      </c>
      <c r="B27" s="36">
        <v>132227</v>
      </c>
      <c r="C27" s="37">
        <f>'Template Copy'!$B$12/B27</f>
        <v>0.17893471076255227</v>
      </c>
      <c r="E27" s="30">
        <v>63.33</v>
      </c>
    </row>
    <row r="28" spans="1:5" x14ac:dyDescent="0.25">
      <c r="B28" s="2"/>
      <c r="C28" s="3"/>
    </row>
    <row r="29" spans="1:5" x14ac:dyDescent="0.25">
      <c r="A29" t="str">
        <f>'Template Copy'!$A$40</f>
        <v>Updated 5/24/2018</v>
      </c>
      <c r="B29" s="2"/>
      <c r="C29" s="3"/>
    </row>
    <row r="30" spans="1:5" x14ac:dyDescent="0.25">
      <c r="B30" s="2"/>
      <c r="C30" s="3"/>
    </row>
    <row r="31" spans="1:5" x14ac:dyDescent="0.25">
      <c r="A31" s="63" t="s">
        <v>497</v>
      </c>
      <c r="B31" s="2"/>
      <c r="C31" s="3"/>
    </row>
    <row r="32" spans="1:5" x14ac:dyDescent="0.25">
      <c r="B32" s="2"/>
      <c r="C32" s="3"/>
    </row>
  </sheetData>
  <sheetProtection sheet="1" objects="1" scenarios="1"/>
  <hyperlinks>
    <hyperlink ref="A31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125" zoomScaleNormal="125" zoomScalePageLayoutView="125" workbookViewId="0">
      <selection activeCell="B19" sqref="B19"/>
    </sheetView>
  </sheetViews>
  <sheetFormatPr defaultColWidth="11" defaultRowHeight="15.75" x14ac:dyDescent="0.25"/>
  <cols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tr">
        <f>'Template Copy'!A2</f>
        <v>Scales Effective 7/1/2018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5" x14ac:dyDescent="0.25">
      <c r="A6" s="15" t="s">
        <v>434</v>
      </c>
      <c r="D6" s="14"/>
    </row>
    <row r="7" spans="1:5" x14ac:dyDescent="0.25">
      <c r="A7" s="15" t="s">
        <v>13</v>
      </c>
    </row>
    <row r="9" spans="1:5" x14ac:dyDescent="0.25">
      <c r="B9" s="28" t="str">
        <f>'Template Copy'!$B$27</f>
        <v>Salary Scale</v>
      </c>
      <c r="C9" s="28" t="str">
        <f>'Template Copy'!$C$27</f>
        <v>Minimum Part-Time</v>
      </c>
      <c r="D9" s="14"/>
    </row>
    <row r="10" spans="1:5" x14ac:dyDescent="0.25">
      <c r="B10" s="47">
        <f>'Template Copy'!$B$28</f>
        <v>43282</v>
      </c>
      <c r="C10" s="28" t="str">
        <f>'Template Copy'!$C$28</f>
        <v>% Effort</v>
      </c>
      <c r="D10" s="14"/>
      <c r="E10" s="28" t="str">
        <f>'Template Copy'!$E$28</f>
        <v>Non-Exempt</v>
      </c>
    </row>
    <row r="11" spans="1:5" x14ac:dyDescent="0.25">
      <c r="A11" s="28" t="str">
        <f>'Template Copy'!$A$29</f>
        <v>Step</v>
      </c>
      <c r="B11" s="28" t="str">
        <f>'Template Copy'!$B$29</f>
        <v>Annual</v>
      </c>
      <c r="C11" s="28" t="str">
        <f>'Template Copy'!$C$29</f>
        <v xml:space="preserve"> ≥ $23,660/Yr.</v>
      </c>
      <c r="D11" s="14"/>
      <c r="E11" s="28" t="str">
        <f>'Template Copy'!$E$29</f>
        <v>Hourly Rate</v>
      </c>
    </row>
    <row r="12" spans="1:5" x14ac:dyDescent="0.25">
      <c r="A12" s="15"/>
    </row>
    <row r="13" spans="1:5" x14ac:dyDescent="0.25">
      <c r="A13" s="19">
        <v>1</v>
      </c>
      <c r="B13" s="36">
        <v>86001</v>
      </c>
      <c r="C13" s="37">
        <f>'Template Copy'!$B$12/B13</f>
        <v>0.2751130800804642</v>
      </c>
      <c r="D13" s="4"/>
      <c r="E13" s="30">
        <v>41.19</v>
      </c>
    </row>
    <row r="14" spans="1:5" x14ac:dyDescent="0.25">
      <c r="A14" s="19">
        <v>2</v>
      </c>
      <c r="B14" s="36">
        <v>91686</v>
      </c>
      <c r="C14" s="37">
        <f>'Template Copy'!$B$12/B14</f>
        <v>0.25805466483432588</v>
      </c>
      <c r="E14" s="30">
        <v>43.91</v>
      </c>
    </row>
    <row r="15" spans="1:5" x14ac:dyDescent="0.25">
      <c r="A15" s="19">
        <v>3</v>
      </c>
      <c r="B15" s="36">
        <v>98522</v>
      </c>
      <c r="C15" s="37">
        <f>'Template Copy'!$B$12/B15</f>
        <v>0.24014940825399403</v>
      </c>
      <c r="E15" s="30">
        <v>47.18</v>
      </c>
    </row>
    <row r="16" spans="1:5" x14ac:dyDescent="0.25">
      <c r="A16" s="19">
        <v>4</v>
      </c>
      <c r="B16" s="36">
        <v>106284</v>
      </c>
      <c r="C16" s="37">
        <f>'Template Copy'!$B$12/B16</f>
        <v>0.22261111738361372</v>
      </c>
      <c r="E16" s="30">
        <v>50.9</v>
      </c>
    </row>
    <row r="17" spans="1:5" x14ac:dyDescent="0.25">
      <c r="A17" s="19">
        <v>5</v>
      </c>
      <c r="B17" s="36">
        <v>114132</v>
      </c>
      <c r="C17" s="37">
        <f>'Template Copy'!$B$12/B17</f>
        <v>0.20730382364279956</v>
      </c>
      <c r="E17" s="30">
        <v>54.66</v>
      </c>
    </row>
    <row r="18" spans="1:5" x14ac:dyDescent="0.25">
      <c r="A18" s="19">
        <v>6</v>
      </c>
      <c r="B18" s="36">
        <v>123019</v>
      </c>
      <c r="C18" s="37">
        <f>'Template Copy'!$B$12/B18</f>
        <v>0.19232801437176372</v>
      </c>
      <c r="E18" s="30">
        <v>58.92</v>
      </c>
    </row>
    <row r="19" spans="1:5" x14ac:dyDescent="0.25">
      <c r="A19" s="19">
        <v>7</v>
      </c>
      <c r="B19" s="36">
        <v>132227</v>
      </c>
      <c r="C19" s="37">
        <f>'Template Copy'!$B$12/B19</f>
        <v>0.17893471076255227</v>
      </c>
      <c r="E19" s="30">
        <v>63.33</v>
      </c>
    </row>
    <row r="20" spans="1:5" x14ac:dyDescent="0.25">
      <c r="A20" s="19">
        <v>8</v>
      </c>
      <c r="B20" s="36">
        <v>142140</v>
      </c>
      <c r="C20" s="37">
        <f>'Template Copy'!$B$12/B20</f>
        <v>0.16645560714788238</v>
      </c>
      <c r="E20" s="30">
        <v>68.069999999999993</v>
      </c>
    </row>
    <row r="21" spans="1:5" x14ac:dyDescent="0.25">
      <c r="A21" s="19">
        <v>9</v>
      </c>
      <c r="B21" s="36">
        <v>152831</v>
      </c>
      <c r="C21" s="37">
        <f>'Template Copy'!$B$12/B21</f>
        <v>0.15481152384005864</v>
      </c>
      <c r="E21" s="30">
        <v>73.19</v>
      </c>
    </row>
    <row r="22" spans="1:5" x14ac:dyDescent="0.25">
      <c r="A22" s="1"/>
      <c r="B22" s="2"/>
      <c r="C22" s="3"/>
      <c r="E22" s="5"/>
    </row>
    <row r="23" spans="1:5" x14ac:dyDescent="0.25">
      <c r="A23" t="str">
        <f>'Template Copy'!$A$40</f>
        <v>Updated 5/24/2018</v>
      </c>
      <c r="B23" s="2"/>
      <c r="C23" s="3"/>
      <c r="E23" s="5"/>
    </row>
    <row r="24" spans="1:5" x14ac:dyDescent="0.25">
      <c r="A24" s="1"/>
      <c r="B24" s="2"/>
      <c r="C24" s="3"/>
      <c r="E24" s="5"/>
    </row>
    <row r="25" spans="1:5" x14ac:dyDescent="0.25">
      <c r="A25" s="63" t="s">
        <v>497</v>
      </c>
      <c r="B25" s="2"/>
      <c r="C25" s="3"/>
      <c r="E25" s="5"/>
    </row>
    <row r="26" spans="1:5" x14ac:dyDescent="0.25">
      <c r="A26" s="1"/>
      <c r="B26" s="2"/>
      <c r="C26" s="3"/>
      <c r="E26" s="5"/>
    </row>
    <row r="27" spans="1:5" x14ac:dyDescent="0.25">
      <c r="A27" s="1"/>
      <c r="B27" s="2"/>
      <c r="C27" s="3"/>
      <c r="E27" s="5"/>
    </row>
    <row r="28" spans="1:5" x14ac:dyDescent="0.25">
      <c r="B28" s="2"/>
      <c r="C28" s="3"/>
    </row>
    <row r="29" spans="1:5" x14ac:dyDescent="0.25">
      <c r="B29" s="2"/>
      <c r="C29" s="3"/>
    </row>
    <row r="30" spans="1:5" x14ac:dyDescent="0.25">
      <c r="B30" s="2"/>
      <c r="C30" s="3"/>
    </row>
    <row r="31" spans="1:5" x14ac:dyDescent="0.25">
      <c r="B31" s="2"/>
      <c r="C31" s="3"/>
    </row>
    <row r="32" spans="1:5" x14ac:dyDescent="0.25">
      <c r="B32" s="2"/>
      <c r="C32" s="3"/>
    </row>
  </sheetData>
  <sheetProtection sheet="1" objects="1" scenarios="1"/>
  <hyperlinks>
    <hyperlink ref="A25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25" zoomScaleNormal="125" zoomScalePageLayoutView="125" workbookViewId="0">
      <selection activeCell="A38" sqref="A38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8" customWidth="1"/>
    <col min="5" max="5" width="5.625" customWidth="1"/>
    <col min="6" max="6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 s="14"/>
    </row>
    <row r="2" spans="1:6" x14ac:dyDescent="0.25">
      <c r="A2" s="24" t="str">
        <f>'Template Copy'!A2</f>
        <v>Scales Effective 7/1/2018</v>
      </c>
      <c r="D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 s="14"/>
    </row>
    <row r="4" spans="1:6" x14ac:dyDescent="0.25">
      <c r="A4" t="str">
        <f>'Template Copy'!A4</f>
        <v>Annual Threshold Equivalent:  $23,660</v>
      </c>
      <c r="D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C5" s="14"/>
      <c r="D5"/>
    </row>
    <row r="6" spans="1:6" x14ac:dyDescent="0.25">
      <c r="A6" s="15" t="s">
        <v>441</v>
      </c>
    </row>
    <row r="7" spans="1:6" x14ac:dyDescent="0.25">
      <c r="A7" s="15" t="s">
        <v>24</v>
      </c>
    </row>
    <row r="9" spans="1:6" x14ac:dyDescent="0.25"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6" x14ac:dyDescent="0.25"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6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6" x14ac:dyDescent="0.25">
      <c r="A12" s="15"/>
      <c r="B12" s="19"/>
      <c r="D12"/>
    </row>
    <row r="13" spans="1:6" x14ac:dyDescent="0.25">
      <c r="A13" s="15" t="s">
        <v>5</v>
      </c>
      <c r="B13" s="19">
        <v>1</v>
      </c>
      <c r="C13" s="36">
        <v>57400</v>
      </c>
      <c r="D13" s="37">
        <f>'Template Copy'!$B$12/C13</f>
        <v>0.41219512195121949</v>
      </c>
      <c r="E13" s="5"/>
      <c r="F13" s="30">
        <v>27.49</v>
      </c>
    </row>
    <row r="14" spans="1:6" x14ac:dyDescent="0.25">
      <c r="A14" s="15" t="s">
        <v>25</v>
      </c>
      <c r="B14" s="19">
        <v>2</v>
      </c>
      <c r="C14" s="36">
        <v>60600</v>
      </c>
      <c r="D14" s="37">
        <f>'Template Copy'!$B$12/C14</f>
        <v>0.39042904290429042</v>
      </c>
      <c r="E14" s="5"/>
      <c r="F14" s="30">
        <v>29.02</v>
      </c>
    </row>
    <row r="15" spans="1:6" x14ac:dyDescent="0.25">
      <c r="A15" s="15"/>
      <c r="B15" s="19">
        <v>3</v>
      </c>
      <c r="C15" s="36">
        <v>63700</v>
      </c>
      <c r="D15" s="37">
        <f>'Template Copy'!$B$12/C15</f>
        <v>0.37142857142857144</v>
      </c>
      <c r="E15" s="5"/>
      <c r="F15" s="30">
        <v>30.51</v>
      </c>
    </row>
    <row r="16" spans="1:6" x14ac:dyDescent="0.25">
      <c r="A16" s="15"/>
      <c r="B16" s="19">
        <v>4</v>
      </c>
      <c r="C16" s="36">
        <v>67300</v>
      </c>
      <c r="D16" s="37">
        <f>'Template Copy'!$B$12/C16</f>
        <v>0.3515601783060921</v>
      </c>
      <c r="E16" s="5"/>
      <c r="F16" s="30">
        <v>32.229999999999997</v>
      </c>
    </row>
    <row r="17" spans="1:6" x14ac:dyDescent="0.25">
      <c r="A17" s="15"/>
      <c r="B17" s="19">
        <v>5</v>
      </c>
      <c r="C17" s="36">
        <v>70700</v>
      </c>
      <c r="D17" s="37">
        <f>'Template Copy'!$B$12/C17</f>
        <v>0.33465346534653467</v>
      </c>
      <c r="E17" s="5"/>
      <c r="F17" s="30">
        <v>33.86</v>
      </c>
    </row>
    <row r="18" spans="1:6" x14ac:dyDescent="0.25">
      <c r="A18" s="15"/>
      <c r="B18" s="19">
        <v>6</v>
      </c>
      <c r="C18" s="36">
        <v>74200</v>
      </c>
      <c r="D18" s="37">
        <f>'Template Copy'!$B$12/C18</f>
        <v>0.31886792452830187</v>
      </c>
      <c r="E18" s="5"/>
      <c r="F18" s="30">
        <v>35.54</v>
      </c>
    </row>
    <row r="19" spans="1:6" x14ac:dyDescent="0.25">
      <c r="A19" s="15"/>
      <c r="B19" s="15"/>
      <c r="C19" s="36"/>
      <c r="D19" s="37"/>
      <c r="E19" s="5"/>
      <c r="F19" s="30"/>
    </row>
    <row r="20" spans="1:6" x14ac:dyDescent="0.25">
      <c r="A20" s="15" t="s">
        <v>6</v>
      </c>
      <c r="B20" s="19">
        <v>1</v>
      </c>
      <c r="C20" s="36">
        <v>71000</v>
      </c>
      <c r="D20" s="37">
        <f>'Template Copy'!$B$12/C20</f>
        <v>0.33323943661971833</v>
      </c>
      <c r="E20" s="5"/>
      <c r="F20" s="30">
        <v>34</v>
      </c>
    </row>
    <row r="21" spans="1:6" x14ac:dyDescent="0.25">
      <c r="A21" s="15" t="s">
        <v>25</v>
      </c>
      <c r="B21" s="19">
        <v>2</v>
      </c>
      <c r="C21" s="36">
        <v>74300</v>
      </c>
      <c r="D21" s="37">
        <f>'Template Copy'!$B$12/C21</f>
        <v>0.31843876177658142</v>
      </c>
      <c r="E21" s="5"/>
      <c r="F21" s="30">
        <v>35.58</v>
      </c>
    </row>
    <row r="22" spans="1:6" x14ac:dyDescent="0.25">
      <c r="A22" s="15"/>
      <c r="B22" s="19">
        <v>3</v>
      </c>
      <c r="C22" s="36">
        <v>78700</v>
      </c>
      <c r="D22" s="37">
        <f>'Template Copy'!$B$12/C22</f>
        <v>0.30063532401524778</v>
      </c>
      <c r="E22" s="5"/>
      <c r="F22" s="30">
        <v>37.69</v>
      </c>
    </row>
    <row r="23" spans="1:6" x14ac:dyDescent="0.25">
      <c r="A23" s="15"/>
      <c r="B23" s="19">
        <v>4</v>
      </c>
      <c r="C23" s="36">
        <v>83400</v>
      </c>
      <c r="D23" s="37">
        <f>'Template Copy'!$B$12/C23</f>
        <v>0.28369304556354918</v>
      </c>
      <c r="E23" s="5"/>
      <c r="F23" s="30">
        <v>39.94</v>
      </c>
    </row>
    <row r="24" spans="1:6" x14ac:dyDescent="0.25">
      <c r="A24" s="15"/>
      <c r="B24" s="19">
        <v>5</v>
      </c>
      <c r="C24" s="36">
        <v>89500</v>
      </c>
      <c r="D24" s="37">
        <f>'Template Copy'!$B$12/C24</f>
        <v>0.26435754189944133</v>
      </c>
      <c r="E24" s="5"/>
      <c r="F24" s="30">
        <v>42.86</v>
      </c>
    </row>
    <row r="25" spans="1:6" x14ac:dyDescent="0.25">
      <c r="A25" s="15"/>
      <c r="B25" s="15"/>
      <c r="C25" s="36"/>
      <c r="D25" s="37"/>
      <c r="E25" s="5"/>
      <c r="F25" s="30"/>
    </row>
    <row r="26" spans="1:6" x14ac:dyDescent="0.25">
      <c r="A26" s="15" t="s">
        <v>25</v>
      </c>
      <c r="B26" s="19">
        <v>1</v>
      </c>
      <c r="C26" s="36">
        <v>83500</v>
      </c>
      <c r="D26" s="37">
        <f>'Template Copy'!$B$12/C26</f>
        <v>0.28335329341317367</v>
      </c>
      <c r="E26" s="5"/>
      <c r="F26" s="30">
        <v>39.99</v>
      </c>
    </row>
    <row r="27" spans="1:6" x14ac:dyDescent="0.25">
      <c r="A27" s="15"/>
      <c r="B27" s="19">
        <v>2</v>
      </c>
      <c r="C27" s="36">
        <v>89600</v>
      </c>
      <c r="D27" s="37">
        <f>'Template Copy'!$B$12/C27</f>
        <v>0.26406249999999998</v>
      </c>
      <c r="E27" s="5"/>
      <c r="F27" s="30">
        <v>42.91</v>
      </c>
    </row>
    <row r="28" spans="1:6" x14ac:dyDescent="0.25">
      <c r="A28" s="15"/>
      <c r="B28" s="19">
        <v>3</v>
      </c>
      <c r="C28" s="36">
        <v>97200</v>
      </c>
      <c r="D28" s="37">
        <f>'Template Copy'!$B$12/C28</f>
        <v>0.2434156378600823</v>
      </c>
      <c r="E28" s="5"/>
      <c r="F28" s="30">
        <v>46.55</v>
      </c>
    </row>
    <row r="29" spans="1:6" x14ac:dyDescent="0.25">
      <c r="A29" s="15"/>
      <c r="B29" s="19">
        <v>4</v>
      </c>
      <c r="C29" s="36">
        <v>105600</v>
      </c>
      <c r="D29" s="37">
        <f>'Template Copy'!$B$12/C29</f>
        <v>0.22405303030303031</v>
      </c>
      <c r="E29" s="5"/>
      <c r="F29" s="30">
        <v>50.57</v>
      </c>
    </row>
    <row r="30" spans="1:6" x14ac:dyDescent="0.25">
      <c r="A30" s="15"/>
      <c r="B30" s="19">
        <v>5</v>
      </c>
      <c r="C30" s="36">
        <v>114300</v>
      </c>
      <c r="D30" s="37">
        <f>'Template Copy'!$B$12/C30</f>
        <v>0.20699912510936133</v>
      </c>
      <c r="E30" s="5"/>
      <c r="F30" s="30">
        <v>54.74</v>
      </c>
    </row>
    <row r="31" spans="1:6" x14ac:dyDescent="0.25">
      <c r="A31" s="15"/>
      <c r="B31" s="19">
        <v>6</v>
      </c>
      <c r="C31" s="36">
        <v>124100</v>
      </c>
      <c r="D31" s="37">
        <f>'Template Copy'!$B$12/C31</f>
        <v>0.19065269943593877</v>
      </c>
      <c r="E31" s="5"/>
      <c r="F31" s="30">
        <v>59.43</v>
      </c>
    </row>
    <row r="32" spans="1:6" x14ac:dyDescent="0.25">
      <c r="A32" s="15"/>
      <c r="B32" s="19">
        <v>7</v>
      </c>
      <c r="C32" s="36">
        <v>134800</v>
      </c>
      <c r="D32" s="37">
        <f>'Template Copy'!$B$12/C32</f>
        <v>0.17551928783382789</v>
      </c>
      <c r="F32" s="30">
        <v>64.56</v>
      </c>
    </row>
    <row r="33" spans="1:6" x14ac:dyDescent="0.25">
      <c r="A33" s="15"/>
      <c r="B33" s="19">
        <v>8</v>
      </c>
      <c r="C33" s="36">
        <v>145800</v>
      </c>
      <c r="D33" s="37">
        <f>'Template Copy'!$B$12/C33</f>
        <v>0.16227709190672154</v>
      </c>
      <c r="F33" s="30">
        <v>69.83</v>
      </c>
    </row>
    <row r="34" spans="1:6" x14ac:dyDescent="0.25">
      <c r="A34" s="15"/>
      <c r="B34" s="19">
        <v>9</v>
      </c>
      <c r="C34" s="36">
        <v>158400</v>
      </c>
      <c r="D34" s="37">
        <f>'Template Copy'!$B$12/C34</f>
        <v>0.14936868686868687</v>
      </c>
      <c r="F34" s="30">
        <v>75.86</v>
      </c>
    </row>
    <row r="35" spans="1:6" x14ac:dyDescent="0.25">
      <c r="D35" s="3"/>
    </row>
    <row r="36" spans="1:6" x14ac:dyDescent="0.25">
      <c r="A36" t="str">
        <f>'Template Copy'!$A$40</f>
        <v>Updated 5/24/2018</v>
      </c>
    </row>
    <row r="38" spans="1:6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25" zoomScaleNormal="125" zoomScalePageLayoutView="125" workbookViewId="0">
      <selection activeCell="C23" sqref="C23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8" customWidth="1"/>
    <col min="5" max="5" width="5.625" customWidth="1"/>
    <col min="6" max="6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 s="14"/>
    </row>
    <row r="2" spans="1:6" x14ac:dyDescent="0.25">
      <c r="A2" s="24" t="str">
        <f>'Template Copy'!A2</f>
        <v>Scales Effective 7/1/2018</v>
      </c>
      <c r="D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 s="14"/>
    </row>
    <row r="4" spans="1:6" x14ac:dyDescent="0.25">
      <c r="A4" t="str">
        <f>'Template Copy'!A4</f>
        <v>Annual Threshold Equivalent:  $23,660</v>
      </c>
      <c r="D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C5" s="14"/>
      <c r="D5"/>
    </row>
    <row r="6" spans="1:6" x14ac:dyDescent="0.25">
      <c r="A6" s="15" t="s">
        <v>456</v>
      </c>
    </row>
    <row r="7" spans="1:6" x14ac:dyDescent="0.25">
      <c r="A7" s="15" t="s">
        <v>31</v>
      </c>
    </row>
    <row r="9" spans="1:6" x14ac:dyDescent="0.25"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6" x14ac:dyDescent="0.25"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6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6" x14ac:dyDescent="0.25">
      <c r="B12" s="8"/>
      <c r="D12"/>
    </row>
    <row r="13" spans="1:6" x14ac:dyDescent="0.25">
      <c r="A13" s="15" t="s">
        <v>5</v>
      </c>
      <c r="B13" s="28">
        <v>1</v>
      </c>
      <c r="C13" s="36">
        <v>76000</v>
      </c>
      <c r="D13" s="37">
        <f>'Template Copy'!$B$12/C13</f>
        <v>0.31131578947368421</v>
      </c>
      <c r="E13" s="5"/>
      <c r="F13" s="30">
        <v>36.4</v>
      </c>
    </row>
    <row r="14" spans="1:6" x14ac:dyDescent="0.25">
      <c r="A14" s="15" t="s">
        <v>25</v>
      </c>
      <c r="B14" s="28">
        <v>2</v>
      </c>
      <c r="C14" s="36">
        <v>80000</v>
      </c>
      <c r="D14" s="37">
        <f>'Template Copy'!$B$12/C14</f>
        <v>0.29575000000000001</v>
      </c>
      <c r="E14" s="5"/>
      <c r="F14" s="30">
        <v>38.31</v>
      </c>
    </row>
    <row r="15" spans="1:6" x14ac:dyDescent="0.25">
      <c r="A15" s="15"/>
      <c r="B15" s="28">
        <v>3</v>
      </c>
      <c r="C15" s="36">
        <v>84200</v>
      </c>
      <c r="D15" s="37">
        <f>'Template Copy'!$B$12/C15</f>
        <v>0.28099762470308787</v>
      </c>
      <c r="E15" s="5"/>
      <c r="F15" s="30">
        <v>40.33</v>
      </c>
    </row>
    <row r="16" spans="1:6" x14ac:dyDescent="0.25">
      <c r="A16" s="15"/>
      <c r="B16" s="28">
        <v>4</v>
      </c>
      <c r="C16" s="36">
        <v>88000</v>
      </c>
      <c r="D16" s="37">
        <f>'Template Copy'!$B$12/C16</f>
        <v>0.26886363636363636</v>
      </c>
      <c r="E16" s="5"/>
      <c r="F16" s="30">
        <v>42.15</v>
      </c>
    </row>
    <row r="17" spans="1:6" x14ac:dyDescent="0.25">
      <c r="A17" s="15"/>
      <c r="B17" s="28">
        <v>5</v>
      </c>
      <c r="C17" s="36">
        <v>92000</v>
      </c>
      <c r="D17" s="37">
        <f>'Template Copy'!$B$12/C17</f>
        <v>0.25717391304347825</v>
      </c>
      <c r="E17" s="5"/>
      <c r="F17" s="30">
        <v>44.06</v>
      </c>
    </row>
    <row r="18" spans="1:6" x14ac:dyDescent="0.25">
      <c r="A18" s="15"/>
      <c r="B18" s="28">
        <v>6</v>
      </c>
      <c r="C18" s="36">
        <v>95500</v>
      </c>
      <c r="D18" s="37">
        <f>'Template Copy'!$B$12/C18</f>
        <v>0.24774869109947645</v>
      </c>
      <c r="E18" s="5"/>
      <c r="F18" s="30">
        <v>45.74</v>
      </c>
    </row>
    <row r="19" spans="1:6" x14ac:dyDescent="0.25">
      <c r="A19" s="15"/>
      <c r="B19" s="15"/>
      <c r="C19" s="36"/>
      <c r="D19" s="37"/>
      <c r="E19" s="5"/>
      <c r="F19" s="30"/>
    </row>
    <row r="20" spans="1:6" x14ac:dyDescent="0.25">
      <c r="A20" s="15" t="s">
        <v>6</v>
      </c>
      <c r="B20" s="28">
        <v>1</v>
      </c>
      <c r="C20" s="36">
        <v>92200</v>
      </c>
      <c r="D20" s="37">
        <f>'Template Copy'!$B$12/C20</f>
        <v>0.25661605206073751</v>
      </c>
      <c r="F20" s="30">
        <v>44.16</v>
      </c>
    </row>
    <row r="21" spans="1:6" x14ac:dyDescent="0.25">
      <c r="A21" s="15" t="s">
        <v>25</v>
      </c>
      <c r="B21" s="28">
        <v>2</v>
      </c>
      <c r="C21" s="36">
        <v>95600</v>
      </c>
      <c r="D21" s="37">
        <f>'Template Copy'!$B$12/C21</f>
        <v>0.24748953974895396</v>
      </c>
      <c r="F21" s="30">
        <v>45.79</v>
      </c>
    </row>
    <row r="22" spans="1:6" x14ac:dyDescent="0.25">
      <c r="A22" s="15"/>
      <c r="B22" s="28">
        <v>3</v>
      </c>
      <c r="C22" s="36">
        <v>99400</v>
      </c>
      <c r="D22" s="37">
        <f>'Template Copy'!$B$12/C22</f>
        <v>0.2380281690140845</v>
      </c>
      <c r="F22" s="30">
        <v>47.61</v>
      </c>
    </row>
    <row r="23" spans="1:6" x14ac:dyDescent="0.25">
      <c r="A23" s="15"/>
      <c r="B23" s="28">
        <v>4</v>
      </c>
      <c r="C23" s="36">
        <v>102200</v>
      </c>
      <c r="D23" s="37">
        <f>'Template Copy'!$B$12/C23</f>
        <v>0.23150684931506849</v>
      </c>
      <c r="F23" s="30">
        <v>48.95</v>
      </c>
    </row>
    <row r="24" spans="1:6" x14ac:dyDescent="0.25">
      <c r="A24" s="15"/>
      <c r="B24" s="28">
        <v>5</v>
      </c>
      <c r="C24" s="36">
        <v>105700</v>
      </c>
      <c r="D24" s="37">
        <f>'Template Copy'!$B$12/C24</f>
        <v>0.223841059602649</v>
      </c>
      <c r="F24" s="30">
        <v>50.62</v>
      </c>
    </row>
    <row r="25" spans="1:6" x14ac:dyDescent="0.25">
      <c r="A25" s="15"/>
      <c r="B25" s="15"/>
      <c r="C25" s="36"/>
      <c r="D25" s="37"/>
      <c r="F25" s="30"/>
    </row>
    <row r="26" spans="1:6" x14ac:dyDescent="0.25">
      <c r="A26" s="15" t="s">
        <v>25</v>
      </c>
      <c r="B26" s="28">
        <v>1</v>
      </c>
      <c r="C26" s="36">
        <v>102300</v>
      </c>
      <c r="D26" s="37">
        <f>'Template Copy'!$B$12/C26</f>
        <v>0.23128054740957968</v>
      </c>
      <c r="F26" s="30">
        <v>48.99</v>
      </c>
    </row>
    <row r="27" spans="1:6" x14ac:dyDescent="0.25">
      <c r="A27" s="15"/>
      <c r="B27" s="28">
        <v>2</v>
      </c>
      <c r="C27" s="36">
        <v>105800</v>
      </c>
      <c r="D27" s="37">
        <f>'Template Copy'!$B$12/C27</f>
        <v>0.22362948960302456</v>
      </c>
      <c r="F27" s="30">
        <v>50.67</v>
      </c>
    </row>
    <row r="28" spans="1:6" x14ac:dyDescent="0.25">
      <c r="A28" s="15"/>
      <c r="B28" s="28">
        <v>3</v>
      </c>
      <c r="C28" s="36">
        <v>112200</v>
      </c>
      <c r="D28" s="37">
        <f>'Template Copy'!$B$12/C28</f>
        <v>0.21087344028520499</v>
      </c>
      <c r="F28" s="30">
        <v>53.74</v>
      </c>
    </row>
    <row r="29" spans="1:6" x14ac:dyDescent="0.25">
      <c r="A29" s="15"/>
      <c r="B29" s="28">
        <v>4</v>
      </c>
      <c r="C29" s="36">
        <v>120500</v>
      </c>
      <c r="D29" s="37">
        <f>'Template Copy'!$B$12/C29</f>
        <v>0.19634854771784233</v>
      </c>
      <c r="F29" s="30">
        <v>57.71</v>
      </c>
    </row>
    <row r="30" spans="1:6" x14ac:dyDescent="0.25">
      <c r="A30" s="15"/>
      <c r="B30" s="28">
        <v>5</v>
      </c>
      <c r="C30" s="36">
        <v>129500</v>
      </c>
      <c r="D30" s="37">
        <f>'Template Copy'!$B$12/C30</f>
        <v>0.1827027027027027</v>
      </c>
      <c r="F30" s="30">
        <v>62.02</v>
      </c>
    </row>
    <row r="31" spans="1:6" x14ac:dyDescent="0.25">
      <c r="A31" s="15"/>
      <c r="B31" s="28">
        <v>6</v>
      </c>
      <c r="C31" s="36">
        <v>139400</v>
      </c>
      <c r="D31" s="37">
        <f>'Template Copy'!$B$12/C31</f>
        <v>0.16972740315638452</v>
      </c>
      <c r="F31" s="30">
        <v>66.760000000000005</v>
      </c>
    </row>
    <row r="32" spans="1:6" x14ac:dyDescent="0.25">
      <c r="A32" s="15"/>
      <c r="B32" s="28">
        <v>7</v>
      </c>
      <c r="C32" s="36">
        <v>149200</v>
      </c>
      <c r="D32" s="37">
        <f>'Template Copy'!$B$12/C32</f>
        <v>0.15857908847184987</v>
      </c>
      <c r="F32" s="30">
        <v>71.459999999999994</v>
      </c>
    </row>
    <row r="33" spans="1:6" x14ac:dyDescent="0.25">
      <c r="A33" s="15"/>
      <c r="B33" s="28">
        <v>8</v>
      </c>
      <c r="C33" s="36">
        <v>159700</v>
      </c>
      <c r="D33" s="37">
        <f>'Template Copy'!$B$12/C33</f>
        <v>0.14815278647463995</v>
      </c>
      <c r="F33" s="30">
        <v>76.48</v>
      </c>
    </row>
    <row r="34" spans="1:6" x14ac:dyDescent="0.25">
      <c r="A34" s="15"/>
      <c r="B34" s="28">
        <v>9</v>
      </c>
      <c r="C34" s="36">
        <v>173600</v>
      </c>
      <c r="D34" s="37">
        <f>'Template Copy'!$B$12/C34</f>
        <v>0.13629032258064516</v>
      </c>
      <c r="F34" s="30">
        <v>83.14</v>
      </c>
    </row>
    <row r="35" spans="1:6" x14ac:dyDescent="0.25">
      <c r="D35" s="3"/>
    </row>
    <row r="36" spans="1:6" x14ac:dyDescent="0.25">
      <c r="A36" t="str">
        <f>'Template Copy'!$A$40</f>
        <v>Updated 5/24/2018</v>
      </c>
    </row>
    <row r="38" spans="1:6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I42"/>
  <sheetViews>
    <sheetView zoomScale="125" zoomScaleNormal="125" zoomScalePageLayoutView="125" workbookViewId="0">
      <selection activeCell="A42" sqref="A42"/>
    </sheetView>
  </sheetViews>
  <sheetFormatPr defaultColWidth="11" defaultRowHeight="15.75" x14ac:dyDescent="0.25"/>
  <cols>
    <col min="1" max="1" width="19.625" customWidth="1"/>
    <col min="2" max="2" width="9.875" customWidth="1"/>
    <col min="3" max="3" width="17" customWidth="1"/>
    <col min="4" max="4" width="17.125" style="8" customWidth="1"/>
  </cols>
  <sheetData>
    <row r="1" spans="1:9" x14ac:dyDescent="0.25">
      <c r="A1" s="15" t="s">
        <v>55</v>
      </c>
    </row>
    <row r="2" spans="1:9" x14ac:dyDescent="0.25">
      <c r="A2" s="24" t="s">
        <v>461</v>
      </c>
      <c r="D2" s="14"/>
    </row>
    <row r="3" spans="1:9" x14ac:dyDescent="0.25">
      <c r="A3" t="s">
        <v>466</v>
      </c>
    </row>
    <row r="4" spans="1:9" x14ac:dyDescent="0.25">
      <c r="A4" t="s">
        <v>49</v>
      </c>
    </row>
    <row r="5" spans="1:9" x14ac:dyDescent="0.25">
      <c r="A5" t="s">
        <v>50</v>
      </c>
      <c r="D5" s="14"/>
    </row>
    <row r="6" spans="1:9" x14ac:dyDescent="0.25">
      <c r="A6" s="16" t="s">
        <v>35</v>
      </c>
      <c r="D6" s="14"/>
    </row>
    <row r="7" spans="1:9" x14ac:dyDescent="0.25">
      <c r="A7" s="17" t="s">
        <v>38</v>
      </c>
    </row>
    <row r="8" spans="1:9" x14ac:dyDescent="0.25">
      <c r="A8" t="s">
        <v>56</v>
      </c>
      <c r="I8" t="s">
        <v>36</v>
      </c>
    </row>
    <row r="9" spans="1:9" x14ac:dyDescent="0.25">
      <c r="A9" t="s">
        <v>57</v>
      </c>
      <c r="D9" s="14"/>
      <c r="I9" t="s">
        <v>37</v>
      </c>
    </row>
    <row r="10" spans="1:9" x14ac:dyDescent="0.25">
      <c r="D10" s="14"/>
    </row>
    <row r="11" spans="1:9" x14ac:dyDescent="0.25">
      <c r="A11" t="s">
        <v>447</v>
      </c>
      <c r="B11">
        <v>455</v>
      </c>
      <c r="D11" s="14"/>
    </row>
    <row r="12" spans="1:9" x14ac:dyDescent="0.25">
      <c r="A12" t="s">
        <v>448</v>
      </c>
      <c r="B12" s="13">
        <v>23660</v>
      </c>
    </row>
    <row r="13" spans="1:9" x14ac:dyDescent="0.25">
      <c r="A13" t="s">
        <v>449</v>
      </c>
      <c r="B13">
        <f>ROUNDUP(B12/12,0)</f>
        <v>1972</v>
      </c>
    </row>
    <row r="14" spans="1:9" x14ac:dyDescent="0.25">
      <c r="A14" t="s">
        <v>450</v>
      </c>
      <c r="B14">
        <f>ROUNDUP(B12/9,0)</f>
        <v>2629</v>
      </c>
      <c r="D14" s="14"/>
    </row>
    <row r="15" spans="1:9" x14ac:dyDescent="0.25">
      <c r="C15" s="7">
        <v>43282</v>
      </c>
      <c r="D15" s="8" t="s">
        <v>3</v>
      </c>
    </row>
    <row r="16" spans="1:9" x14ac:dyDescent="0.25">
      <c r="C16" s="8" t="s">
        <v>1</v>
      </c>
      <c r="D16" s="8" t="s">
        <v>2</v>
      </c>
    </row>
    <row r="17" spans="1:6" x14ac:dyDescent="0.25">
      <c r="B17" s="8"/>
      <c r="C17" s="8" t="s">
        <v>0</v>
      </c>
      <c r="D17" s="8" t="s">
        <v>51</v>
      </c>
    </row>
    <row r="18" spans="1:6" x14ac:dyDescent="0.25">
      <c r="B18" s="8"/>
      <c r="D18"/>
    </row>
    <row r="19" spans="1:6" x14ac:dyDescent="0.25">
      <c r="B19" s="8"/>
      <c r="C19" s="2"/>
      <c r="D19" s="3"/>
      <c r="E19" s="5"/>
      <c r="F19" s="6"/>
    </row>
    <row r="20" spans="1:6" x14ac:dyDescent="0.25">
      <c r="B20" s="8"/>
      <c r="C20" s="2"/>
      <c r="D20" s="3"/>
      <c r="E20" s="5"/>
    </row>
    <row r="21" spans="1:6" x14ac:dyDescent="0.25">
      <c r="B21" s="8"/>
      <c r="C21" s="2"/>
      <c r="D21" s="3"/>
      <c r="E21" s="5"/>
    </row>
    <row r="22" spans="1:6" x14ac:dyDescent="0.25">
      <c r="A22" t="s">
        <v>27</v>
      </c>
      <c r="C22" s="2"/>
      <c r="D22" s="3"/>
      <c r="E22" s="5"/>
    </row>
    <row r="23" spans="1:6" x14ac:dyDescent="0.25">
      <c r="A23" s="13">
        <v>100000</v>
      </c>
      <c r="B23" s="6">
        <f>$B$12/A23</f>
        <v>0.2366</v>
      </c>
      <c r="C23" s="2" t="s">
        <v>445</v>
      </c>
      <c r="D23" s="3"/>
      <c r="E23" s="5"/>
    </row>
    <row r="24" spans="1:6" x14ac:dyDescent="0.25">
      <c r="A24" s="13">
        <v>100000</v>
      </c>
      <c r="B24" s="6">
        <f>ROUNDUP($B$13/A24*9,4)</f>
        <v>0.17749999999999999</v>
      </c>
      <c r="C24" s="2" t="s">
        <v>446</v>
      </c>
      <c r="D24" s="3"/>
      <c r="E24" s="5"/>
    </row>
    <row r="25" spans="1:6" x14ac:dyDescent="0.25">
      <c r="C25" s="2"/>
      <c r="D25" s="3"/>
      <c r="E25" s="5"/>
    </row>
    <row r="26" spans="1:6" x14ac:dyDescent="0.25">
      <c r="A26" t="s">
        <v>435</v>
      </c>
      <c r="B26" s="8"/>
      <c r="C26" s="2"/>
      <c r="D26" s="3"/>
    </row>
    <row r="27" spans="1:6" x14ac:dyDescent="0.25">
      <c r="B27" s="28" t="s">
        <v>457</v>
      </c>
      <c r="C27" s="28" t="s">
        <v>455</v>
      </c>
      <c r="D27" s="14"/>
    </row>
    <row r="28" spans="1:6" x14ac:dyDescent="0.25">
      <c r="B28" s="21">
        <v>43282</v>
      </c>
      <c r="C28" s="28" t="s">
        <v>2</v>
      </c>
      <c r="D28" s="14"/>
      <c r="E28" s="28" t="s">
        <v>430</v>
      </c>
    </row>
    <row r="29" spans="1:6" x14ac:dyDescent="0.25">
      <c r="A29" s="28" t="s">
        <v>4</v>
      </c>
      <c r="B29" s="28" t="s">
        <v>1</v>
      </c>
      <c r="C29" s="28" t="s">
        <v>432</v>
      </c>
      <c r="D29" s="14"/>
      <c r="E29" s="28" t="s">
        <v>429</v>
      </c>
    </row>
    <row r="30" spans="1:6" x14ac:dyDescent="0.25">
      <c r="B30" s="8"/>
      <c r="C30" s="2"/>
      <c r="D30" s="3"/>
    </row>
    <row r="31" spans="1:6" x14ac:dyDescent="0.25">
      <c r="A31" t="s">
        <v>436</v>
      </c>
      <c r="C31" s="2"/>
      <c r="D31" s="3"/>
    </row>
    <row r="32" spans="1:6" x14ac:dyDescent="0.25">
      <c r="B32" s="8"/>
      <c r="C32" s="2"/>
      <c r="D32" s="3"/>
    </row>
    <row r="33" spans="1:7" x14ac:dyDescent="0.25">
      <c r="B33" s="28" t="s">
        <v>457</v>
      </c>
      <c r="C33" s="27"/>
      <c r="D33" s="27"/>
      <c r="E33" s="28" t="s">
        <v>455</v>
      </c>
      <c r="F33" s="14"/>
    </row>
    <row r="34" spans="1:7" x14ac:dyDescent="0.25">
      <c r="B34" s="21">
        <v>43282</v>
      </c>
      <c r="C34" s="22" t="s">
        <v>46</v>
      </c>
      <c r="D34" s="23" t="s">
        <v>34</v>
      </c>
      <c r="E34" s="28" t="s">
        <v>2</v>
      </c>
      <c r="F34" s="14"/>
      <c r="G34" s="28" t="s">
        <v>430</v>
      </c>
    </row>
    <row r="35" spans="1:7" x14ac:dyDescent="0.25">
      <c r="A35" s="28" t="s">
        <v>4</v>
      </c>
      <c r="B35" s="28" t="s">
        <v>1</v>
      </c>
      <c r="C35" s="28" t="s">
        <v>33</v>
      </c>
      <c r="D35" s="28" t="s">
        <v>33</v>
      </c>
      <c r="E35" s="28" t="s">
        <v>431</v>
      </c>
      <c r="F35" s="14"/>
      <c r="G35" s="28" t="s">
        <v>429</v>
      </c>
    </row>
    <row r="36" spans="1:7" x14ac:dyDescent="0.25">
      <c r="B36" s="8"/>
      <c r="C36" s="2"/>
      <c r="D36" s="3"/>
    </row>
    <row r="37" spans="1:7" x14ac:dyDescent="0.25">
      <c r="B37" s="8"/>
      <c r="C37" s="2"/>
      <c r="D37" s="3"/>
    </row>
    <row r="38" spans="1:7" x14ac:dyDescent="0.25">
      <c r="B38" s="8"/>
      <c r="C38" s="2"/>
      <c r="D38" s="3"/>
    </row>
    <row r="39" spans="1:7" x14ac:dyDescent="0.25">
      <c r="B39" s="8"/>
      <c r="C39" s="2"/>
      <c r="D39" s="3"/>
    </row>
    <row r="40" spans="1:7" x14ac:dyDescent="0.25">
      <c r="A40" t="s">
        <v>463</v>
      </c>
      <c r="B40" s="8"/>
      <c r="C40" s="2"/>
      <c r="D40" s="3"/>
    </row>
    <row r="41" spans="1:7" x14ac:dyDescent="0.25">
      <c r="D41" s="3"/>
    </row>
    <row r="42" spans="1:7" x14ac:dyDescent="0.25">
      <c r="A42" s="63" t="s">
        <v>497</v>
      </c>
    </row>
  </sheetData>
  <hyperlinks>
    <hyperlink ref="A42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25" zoomScaleNormal="125" zoomScalePageLayoutView="125" workbookViewId="0">
      <selection activeCell="B30" sqref="B30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6" x14ac:dyDescent="0.25">
      <c r="A2" s="24" t="str">
        <f>'Template Copy'!A2</f>
        <v>Scales Effective 7/1/2018</v>
      </c>
      <c r="D2"/>
      <c r="E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6" x14ac:dyDescent="0.25">
      <c r="A4" t="str">
        <f>'Template Copy'!A4</f>
        <v>Annual Threshold Equivalent:  $23,660</v>
      </c>
      <c r="D4"/>
      <c r="E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6" x14ac:dyDescent="0.25">
      <c r="A6" s="15" t="s">
        <v>53</v>
      </c>
    </row>
    <row r="7" spans="1:6" x14ac:dyDescent="0.25">
      <c r="A7" s="15" t="s">
        <v>32</v>
      </c>
    </row>
    <row r="9" spans="1:6" x14ac:dyDescent="0.25">
      <c r="A9" s="15"/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6" x14ac:dyDescent="0.25">
      <c r="A10" s="15"/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6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6" x14ac:dyDescent="0.25">
      <c r="A12" s="15"/>
      <c r="B12" s="14"/>
      <c r="D12"/>
    </row>
    <row r="13" spans="1:6" x14ac:dyDescent="0.25">
      <c r="A13" s="15" t="s">
        <v>5</v>
      </c>
      <c r="B13" s="14">
        <v>1</v>
      </c>
      <c r="C13" s="36">
        <v>96900</v>
      </c>
      <c r="D13" s="37">
        <f>'Template Copy'!$B$12/C13</f>
        <v>0.24416924664602682</v>
      </c>
      <c r="E13" s="30"/>
      <c r="F13" s="30">
        <v>46.41</v>
      </c>
    </row>
    <row r="14" spans="1:6" x14ac:dyDescent="0.25">
      <c r="A14" s="15" t="s">
        <v>8</v>
      </c>
      <c r="B14" s="14">
        <v>2</v>
      </c>
      <c r="C14" s="36">
        <v>101900</v>
      </c>
      <c r="D14" s="37">
        <f>'Template Copy'!$B$12/C14</f>
        <v>0.23218842001962708</v>
      </c>
      <c r="E14" s="30"/>
      <c r="F14" s="30">
        <v>48.8</v>
      </c>
    </row>
    <row r="15" spans="1:6" x14ac:dyDescent="0.25">
      <c r="A15" s="15"/>
      <c r="B15" s="14">
        <v>3</v>
      </c>
      <c r="C15" s="36">
        <v>106900</v>
      </c>
      <c r="D15" s="37">
        <f>'Template Copy'!$B$12/C15</f>
        <v>0.22132834424695977</v>
      </c>
      <c r="E15" s="30"/>
      <c r="F15" s="30">
        <v>51.2</v>
      </c>
    </row>
    <row r="16" spans="1:6" x14ac:dyDescent="0.25">
      <c r="A16" s="15"/>
      <c r="B16" s="14">
        <v>4</v>
      </c>
      <c r="C16" s="36">
        <v>112600</v>
      </c>
      <c r="D16" s="37">
        <f>'Template Copy'!$B$12/C16</f>
        <v>0.21012433392539964</v>
      </c>
      <c r="E16" s="30"/>
      <c r="F16" s="30">
        <v>53.93</v>
      </c>
    </row>
    <row r="17" spans="1:6" x14ac:dyDescent="0.25">
      <c r="A17" s="15"/>
      <c r="B17" s="14">
        <v>5</v>
      </c>
      <c r="C17" s="36">
        <v>117500</v>
      </c>
      <c r="D17" s="37">
        <f>'Template Copy'!$B$12/C17</f>
        <v>0.20136170212765958</v>
      </c>
      <c r="E17" s="30"/>
      <c r="F17" s="30">
        <v>56.27</v>
      </c>
    </row>
    <row r="18" spans="1:6" x14ac:dyDescent="0.25">
      <c r="A18" s="15"/>
      <c r="B18" s="14">
        <v>6</v>
      </c>
      <c r="C18" s="36">
        <v>121800</v>
      </c>
      <c r="D18" s="37">
        <f>'Template Copy'!$B$12/C18</f>
        <v>0.19425287356321838</v>
      </c>
      <c r="E18" s="30"/>
      <c r="F18" s="30">
        <v>58.33</v>
      </c>
    </row>
    <row r="19" spans="1:6" x14ac:dyDescent="0.25">
      <c r="A19" s="15"/>
      <c r="C19" s="36"/>
      <c r="D19" s="37"/>
      <c r="E19" s="30"/>
      <c r="F19" s="30"/>
    </row>
    <row r="20" spans="1:6" x14ac:dyDescent="0.25">
      <c r="A20" s="15" t="s">
        <v>6</v>
      </c>
      <c r="B20" s="14">
        <v>1</v>
      </c>
      <c r="C20" s="36">
        <v>117600</v>
      </c>
      <c r="D20" s="37">
        <f>'Template Copy'!$B$12/C20</f>
        <v>0.2011904761904762</v>
      </c>
      <c r="E20" s="38"/>
      <c r="F20" s="30">
        <v>56.32</v>
      </c>
    </row>
    <row r="21" spans="1:6" x14ac:dyDescent="0.25">
      <c r="A21" s="15" t="s">
        <v>8</v>
      </c>
      <c r="B21" s="14">
        <v>2</v>
      </c>
      <c r="C21" s="36">
        <v>121900</v>
      </c>
      <c r="D21" s="37">
        <f>'Template Copy'!$B$12/C21</f>
        <v>0.19409351927809679</v>
      </c>
      <c r="E21" s="38"/>
      <c r="F21" s="30">
        <v>58.38</v>
      </c>
    </row>
    <row r="22" spans="1:6" x14ac:dyDescent="0.25">
      <c r="A22" s="15"/>
      <c r="B22" s="14">
        <v>3</v>
      </c>
      <c r="C22" s="36">
        <v>126700</v>
      </c>
      <c r="D22" s="37">
        <f>'Template Copy'!$B$12/C22</f>
        <v>0.18674033149171271</v>
      </c>
      <c r="E22" s="38"/>
      <c r="F22" s="30">
        <v>60.68</v>
      </c>
    </row>
    <row r="23" spans="1:6" x14ac:dyDescent="0.25">
      <c r="A23" s="15"/>
      <c r="B23" s="14">
        <v>4</v>
      </c>
      <c r="C23" s="36">
        <v>131200</v>
      </c>
      <c r="D23" s="37">
        <f>'Template Copy'!$B$12/C23</f>
        <v>0.18033536585365853</v>
      </c>
      <c r="E23" s="38"/>
      <c r="F23" s="30">
        <v>62.84</v>
      </c>
    </row>
    <row r="24" spans="1:6" x14ac:dyDescent="0.25">
      <c r="A24" s="15"/>
      <c r="B24" s="14">
        <v>5</v>
      </c>
      <c r="C24" s="36">
        <v>136000</v>
      </c>
      <c r="D24" s="37">
        <f>'Template Copy'!$B$12/C24</f>
        <v>0.17397058823529413</v>
      </c>
      <c r="E24" s="38"/>
      <c r="F24" s="30">
        <v>65.13</v>
      </c>
    </row>
    <row r="25" spans="1:6" x14ac:dyDescent="0.25">
      <c r="A25" s="15"/>
      <c r="C25" s="36"/>
      <c r="D25" s="37"/>
      <c r="E25" s="38"/>
      <c r="F25" s="30"/>
    </row>
    <row r="26" spans="1:6" x14ac:dyDescent="0.25">
      <c r="A26" s="15" t="s">
        <v>8</v>
      </c>
      <c r="B26" s="14">
        <v>1</v>
      </c>
      <c r="C26" s="36">
        <v>131300</v>
      </c>
      <c r="D26" s="37">
        <f>'Template Copy'!$B$12/C26</f>
        <v>0.18019801980198019</v>
      </c>
      <c r="E26" s="38"/>
      <c r="F26" s="30">
        <v>62.88</v>
      </c>
    </row>
    <row r="27" spans="1:6" x14ac:dyDescent="0.25">
      <c r="A27" s="15"/>
      <c r="B27" s="14">
        <v>2</v>
      </c>
      <c r="C27" s="36">
        <v>136100</v>
      </c>
      <c r="D27" s="37">
        <f>'Template Copy'!$B$12/C27</f>
        <v>0.17384276267450405</v>
      </c>
      <c r="E27" s="38"/>
      <c r="F27" s="30">
        <v>65.180000000000007</v>
      </c>
    </row>
    <row r="28" spans="1:6" x14ac:dyDescent="0.25">
      <c r="A28" s="15"/>
      <c r="B28" s="14">
        <v>3</v>
      </c>
      <c r="C28" s="36">
        <v>143100</v>
      </c>
      <c r="D28" s="37">
        <f>'Template Copy'!$B$12/C28</f>
        <v>0.16533892382948986</v>
      </c>
      <c r="E28" s="38"/>
      <c r="F28" s="30">
        <v>68.53</v>
      </c>
    </row>
    <row r="29" spans="1:6" x14ac:dyDescent="0.25">
      <c r="A29" s="15"/>
      <c r="B29" s="14">
        <v>4</v>
      </c>
      <c r="C29" s="36">
        <v>151200</v>
      </c>
      <c r="D29" s="37">
        <f>'Template Copy'!$B$12/C29</f>
        <v>0.15648148148148147</v>
      </c>
      <c r="E29" s="38"/>
      <c r="F29" s="30">
        <v>72.41</v>
      </c>
    </row>
    <row r="30" spans="1:6" x14ac:dyDescent="0.25">
      <c r="A30" s="15"/>
      <c r="B30" s="14">
        <v>5</v>
      </c>
      <c r="C30" s="36">
        <v>159800</v>
      </c>
      <c r="D30" s="37">
        <f>'Template Copy'!$B$12/C30</f>
        <v>0.14806007509386734</v>
      </c>
      <c r="E30" s="38"/>
      <c r="F30" s="30">
        <v>76.53</v>
      </c>
    </row>
    <row r="31" spans="1:6" x14ac:dyDescent="0.25">
      <c r="A31" s="15"/>
      <c r="B31" s="14">
        <v>6</v>
      </c>
      <c r="C31" s="36">
        <v>171400</v>
      </c>
      <c r="D31" s="37">
        <f>'Template Copy'!$B$12/C31</f>
        <v>0.13803967327887981</v>
      </c>
      <c r="E31" s="38"/>
      <c r="F31" s="30">
        <v>82.09</v>
      </c>
    </row>
    <row r="32" spans="1:6" x14ac:dyDescent="0.25">
      <c r="A32" s="15"/>
      <c r="B32" s="14">
        <v>7</v>
      </c>
      <c r="C32" s="36">
        <v>183800</v>
      </c>
      <c r="D32" s="37">
        <f>'Template Copy'!$B$12/C32</f>
        <v>0.12872687704026115</v>
      </c>
      <c r="E32" s="38"/>
      <c r="F32" s="30">
        <v>88.03</v>
      </c>
    </row>
    <row r="33" spans="1:6" x14ac:dyDescent="0.25">
      <c r="A33" s="15"/>
      <c r="B33" s="14">
        <v>8</v>
      </c>
      <c r="C33" s="36">
        <v>196700</v>
      </c>
      <c r="D33" s="37">
        <f>'Template Copy'!$B$12/C33</f>
        <v>0.1202846975088968</v>
      </c>
      <c r="E33" s="38"/>
      <c r="F33" s="30">
        <v>94.2</v>
      </c>
    </row>
    <row r="34" spans="1:6" x14ac:dyDescent="0.25">
      <c r="A34" s="15"/>
      <c r="B34" s="14">
        <v>9</v>
      </c>
      <c r="C34" s="36">
        <v>212600</v>
      </c>
      <c r="D34" s="37">
        <f>'Template Copy'!$B$12/C34</f>
        <v>0.11128880526810912</v>
      </c>
      <c r="E34" s="38"/>
      <c r="F34" s="30">
        <v>101.82</v>
      </c>
    </row>
    <row r="35" spans="1:6" x14ac:dyDescent="0.25">
      <c r="D35" s="3"/>
    </row>
    <row r="36" spans="1:6" x14ac:dyDescent="0.25">
      <c r="A36" t="str">
        <f>'Template Copy'!$A$40</f>
        <v>Updated 5/24/2018</v>
      </c>
    </row>
    <row r="38" spans="1:6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25" zoomScaleNormal="125" zoomScalePageLayoutView="125" workbookViewId="0">
      <selection activeCell="A31" sqref="A31"/>
    </sheetView>
  </sheetViews>
  <sheetFormatPr defaultColWidth="11" defaultRowHeight="15.75" x14ac:dyDescent="0.25"/>
  <cols>
    <col min="1" max="1" width="21.5" customWidth="1"/>
    <col min="2" max="2" width="18.5" bestFit="1" customWidth="1"/>
    <col min="3" max="3" width="17" customWidth="1"/>
    <col min="4" max="4" width="5.625" style="14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">
        <v>485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</row>
    <row r="6" spans="1:5" x14ac:dyDescent="0.25">
      <c r="A6" s="15" t="s">
        <v>467</v>
      </c>
    </row>
    <row r="7" spans="1:5" x14ac:dyDescent="0.25">
      <c r="A7" s="15" t="s">
        <v>468</v>
      </c>
    </row>
    <row r="8" spans="1:5" x14ac:dyDescent="0.25">
      <c r="A8" s="15" t="s">
        <v>469</v>
      </c>
    </row>
    <row r="9" spans="1:5" x14ac:dyDescent="0.25">
      <c r="A9" s="15"/>
    </row>
    <row r="10" spans="1:5" x14ac:dyDescent="0.25">
      <c r="A10" s="15"/>
      <c r="B10" s="58" t="s">
        <v>474</v>
      </c>
    </row>
    <row r="11" spans="1:5" x14ac:dyDescent="0.25">
      <c r="A11" s="55" t="s">
        <v>470</v>
      </c>
      <c r="B11" s="58" t="s">
        <v>473</v>
      </c>
      <c r="C11" s="58" t="str">
        <f>'Template Copy'!$C$27</f>
        <v>Minimum Part-Time</v>
      </c>
    </row>
    <row r="12" spans="1:5" x14ac:dyDescent="0.25">
      <c r="A12" s="55" t="s">
        <v>471</v>
      </c>
      <c r="B12" s="57">
        <v>42705</v>
      </c>
      <c r="C12" s="58" t="str">
        <f>'Template Copy'!$C$28</f>
        <v>% Effort</v>
      </c>
      <c r="E12" s="58" t="str">
        <f>'Template Copy'!$E$28</f>
        <v>Non-Exempt</v>
      </c>
    </row>
    <row r="13" spans="1:5" x14ac:dyDescent="0.25">
      <c r="A13" s="55" t="s">
        <v>472</v>
      </c>
      <c r="B13" s="58" t="str">
        <f>'Template Copy'!$B$29</f>
        <v>Annual</v>
      </c>
      <c r="C13" s="58" t="str">
        <f>'Template Copy'!$C$29</f>
        <v xml:space="preserve"> ≥ $23,660/Yr.</v>
      </c>
      <c r="E13" s="58" t="str">
        <f>'Template Copy'!$E$29</f>
        <v>Hourly Rate</v>
      </c>
    </row>
    <row r="14" spans="1:5" x14ac:dyDescent="0.25">
      <c r="A14" s="52"/>
    </row>
    <row r="15" spans="1:5" x14ac:dyDescent="0.25">
      <c r="A15" s="56" t="s">
        <v>479</v>
      </c>
      <c r="B15" s="36">
        <v>48216</v>
      </c>
      <c r="C15" s="37">
        <f>'Template Copy'!$B$12/B15</f>
        <v>0.49070847851335658</v>
      </c>
      <c r="D15" s="4"/>
      <c r="E15" s="30">
        <v>23.1</v>
      </c>
    </row>
    <row r="16" spans="1:5" x14ac:dyDescent="0.25">
      <c r="A16" s="56" t="s">
        <v>475</v>
      </c>
      <c r="B16" s="36">
        <v>50316</v>
      </c>
      <c r="C16" s="37">
        <f>'Template Copy'!$B$12/B16</f>
        <v>0.47022815804117973</v>
      </c>
      <c r="E16" s="30">
        <v>24.1</v>
      </c>
    </row>
    <row r="17" spans="1:6" x14ac:dyDescent="0.25">
      <c r="A17" s="56" t="s">
        <v>476</v>
      </c>
      <c r="B17" s="36">
        <v>52140</v>
      </c>
      <c r="C17" s="37">
        <f>'Template Copy'!$B$12/B17</f>
        <v>0.45377828922132718</v>
      </c>
      <c r="E17" s="30">
        <v>24.98</v>
      </c>
    </row>
    <row r="18" spans="1:6" x14ac:dyDescent="0.25">
      <c r="A18" s="56" t="s">
        <v>477</v>
      </c>
      <c r="B18" s="36">
        <v>54228</v>
      </c>
      <c r="C18" s="37">
        <f>'Template Copy'!$B$12/B18</f>
        <v>0.43630596739691674</v>
      </c>
      <c r="E18" s="30">
        <v>25.98</v>
      </c>
    </row>
    <row r="19" spans="1:6" x14ac:dyDescent="0.25">
      <c r="A19" s="56" t="s">
        <v>478</v>
      </c>
      <c r="B19" s="36">
        <v>56400</v>
      </c>
      <c r="C19" s="37">
        <f>'Template Copy'!$B$12/B19</f>
        <v>0.4195035460992908</v>
      </c>
      <c r="E19" s="30">
        <v>27.020000000000003</v>
      </c>
    </row>
    <row r="20" spans="1:6" x14ac:dyDescent="0.25">
      <c r="A20" s="56" t="s">
        <v>480</v>
      </c>
      <c r="B20" s="36">
        <v>58560</v>
      </c>
      <c r="C20" s="37">
        <f>'Template Copy'!$B$12/B20</f>
        <v>0.40403005464480873</v>
      </c>
      <c r="E20" s="30">
        <v>28.05</v>
      </c>
    </row>
    <row r="21" spans="1:6" x14ac:dyDescent="0.25">
      <c r="A21" s="56"/>
      <c r="B21" s="36"/>
      <c r="C21" s="37"/>
      <c r="E21" s="30"/>
    </row>
    <row r="22" spans="1:6" x14ac:dyDescent="0.25">
      <c r="A22" s="56" t="s">
        <v>481</v>
      </c>
      <c r="B22" s="36"/>
      <c r="C22" s="37"/>
      <c r="E22" s="30"/>
    </row>
    <row r="23" spans="1:6" x14ac:dyDescent="0.25">
      <c r="A23" s="56"/>
      <c r="B23" s="36"/>
      <c r="C23" s="37"/>
      <c r="E23" s="30"/>
    </row>
    <row r="24" spans="1:6" x14ac:dyDescent="0.25">
      <c r="A24" s="56" t="s">
        <v>482</v>
      </c>
      <c r="B24" s="36"/>
      <c r="C24" s="37"/>
      <c r="E24" s="30"/>
    </row>
    <row r="25" spans="1:6" x14ac:dyDescent="0.25">
      <c r="A25" s="56" t="s">
        <v>502</v>
      </c>
      <c r="B25" s="36"/>
      <c r="C25" s="37"/>
      <c r="E25" s="30"/>
    </row>
    <row r="26" spans="1:6" x14ac:dyDescent="0.25">
      <c r="E26" s="30"/>
    </row>
    <row r="27" spans="1:6" x14ac:dyDescent="0.25">
      <c r="D27"/>
      <c r="E27" s="14"/>
    </row>
    <row r="28" spans="1:6" x14ac:dyDescent="0.25">
      <c r="A28" s="15" t="s">
        <v>483</v>
      </c>
      <c r="D28"/>
      <c r="F28" s="58"/>
    </row>
    <row r="29" spans="1:6" ht="31.5" x14ac:dyDescent="0.25">
      <c r="A29" s="48" t="s">
        <v>484</v>
      </c>
      <c r="B29" s="48"/>
      <c r="C29" s="49"/>
      <c r="D29" s="49"/>
      <c r="E29" s="34" t="s">
        <v>62</v>
      </c>
    </row>
    <row r="30" spans="1:6" x14ac:dyDescent="0.25">
      <c r="A30" s="31" t="s">
        <v>1</v>
      </c>
      <c r="B30" s="32" t="s">
        <v>59</v>
      </c>
      <c r="C30" s="33" t="s">
        <v>60</v>
      </c>
      <c r="D30" s="33"/>
      <c r="E30" s="35" t="s">
        <v>61</v>
      </c>
      <c r="F30" s="15" t="s">
        <v>63</v>
      </c>
    </row>
    <row r="31" spans="1:6" x14ac:dyDescent="0.25">
      <c r="A31" s="83">
        <v>55000</v>
      </c>
      <c r="B31" s="59">
        <f>ROUND(A31/12,2)</f>
        <v>4583.33</v>
      </c>
      <c r="C31" s="60">
        <f>ROUNDUP(A31/2088,2)</f>
        <v>26.35</v>
      </c>
      <c r="D31" s="60"/>
      <c r="E31" s="61">
        <f>'Template Copy'!$B$12/A31</f>
        <v>0.43018181818181817</v>
      </c>
      <c r="F31" s="62">
        <f>A31*E31/52</f>
        <v>455</v>
      </c>
    </row>
    <row r="32" spans="1:6" x14ac:dyDescent="0.25">
      <c r="D32"/>
      <c r="E32" s="14"/>
    </row>
    <row r="33" spans="1:5" x14ac:dyDescent="0.25">
      <c r="C33" s="5"/>
    </row>
    <row r="34" spans="1:5" x14ac:dyDescent="0.25">
      <c r="A34" t="str">
        <f>'Template Copy'!$A$40</f>
        <v>Updated 5/24/2018</v>
      </c>
      <c r="C34" s="5"/>
      <c r="E34" s="30"/>
    </row>
    <row r="36" spans="1:5" x14ac:dyDescent="0.25">
      <c r="A36" s="63" t="s">
        <v>497</v>
      </c>
    </row>
  </sheetData>
  <sheetProtection sheet="1" objects="1" scenarios="1"/>
  <hyperlinks>
    <hyperlink ref="A36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zoomScale="125" zoomScaleNormal="125" zoomScalePageLayoutView="125" workbookViewId="0">
      <selection activeCell="A38" sqref="A38"/>
    </sheetView>
  </sheetViews>
  <sheetFormatPr defaultColWidth="11" defaultRowHeight="15.75" x14ac:dyDescent="0.25"/>
  <cols>
    <col min="1" max="1" width="21.5" customWidth="1"/>
    <col min="2" max="2" width="18.5" bestFit="1" customWidth="1"/>
    <col min="3" max="3" width="17" customWidth="1"/>
    <col min="4" max="4" width="5.625" style="14" customWidth="1"/>
    <col min="5" max="5" width="11.625" customWidth="1"/>
  </cols>
  <sheetData>
    <row r="1" spans="1:5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5" x14ac:dyDescent="0.25">
      <c r="A2" s="24" t="s">
        <v>486</v>
      </c>
      <c r="D2"/>
      <c r="E2" s="14"/>
    </row>
    <row r="3" spans="1:5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5" x14ac:dyDescent="0.25">
      <c r="A4" t="str">
        <f>'Template Copy'!A4</f>
        <v>Annual Threshold Equivalent:  $23,660</v>
      </c>
      <c r="D4"/>
      <c r="E4" s="14"/>
    </row>
    <row r="5" spans="1:5" x14ac:dyDescent="0.25">
      <c r="A5" t="str">
        <f>'Template Copy'!A9</f>
        <v>The table below shows the minimum percentage of effort at each step that will produce annual earnings  ≥ $23,660.</v>
      </c>
    </row>
    <row r="6" spans="1:5" x14ac:dyDescent="0.25">
      <c r="A6" s="15" t="s">
        <v>467</v>
      </c>
    </row>
    <row r="7" spans="1:5" x14ac:dyDescent="0.25">
      <c r="A7" s="15" t="s">
        <v>468</v>
      </c>
    </row>
    <row r="8" spans="1:5" x14ac:dyDescent="0.25">
      <c r="A8" s="15" t="s">
        <v>469</v>
      </c>
    </row>
    <row r="9" spans="1:5" x14ac:dyDescent="0.25">
      <c r="A9" s="15"/>
    </row>
    <row r="10" spans="1:5" x14ac:dyDescent="0.25">
      <c r="A10" s="15"/>
      <c r="B10" s="51" t="s">
        <v>474</v>
      </c>
    </row>
    <row r="11" spans="1:5" x14ac:dyDescent="0.25">
      <c r="A11" s="55" t="s">
        <v>470</v>
      </c>
      <c r="B11" s="51" t="s">
        <v>473</v>
      </c>
      <c r="C11" s="51" t="str">
        <f>'Template Copy'!$C$27</f>
        <v>Minimum Part-Time</v>
      </c>
    </row>
    <row r="12" spans="1:5" x14ac:dyDescent="0.25">
      <c r="A12" s="55" t="s">
        <v>471</v>
      </c>
      <c r="B12" s="50">
        <v>43252</v>
      </c>
      <c r="C12" s="51" t="str">
        <f>'Template Copy'!$C$28</f>
        <v>% Effort</v>
      </c>
      <c r="E12" s="51" t="str">
        <f>'Template Copy'!$E$28</f>
        <v>Non-Exempt</v>
      </c>
    </row>
    <row r="13" spans="1:5" x14ac:dyDescent="0.25">
      <c r="A13" s="55" t="s">
        <v>472</v>
      </c>
      <c r="B13" s="51" t="str">
        <f>'Template Copy'!$B$29</f>
        <v>Annual</v>
      </c>
      <c r="C13" s="51" t="str">
        <f>'Template Copy'!$C$29</f>
        <v xml:space="preserve"> ≥ $23,660/Yr.</v>
      </c>
      <c r="E13" s="51" t="str">
        <f>'Template Copy'!$E$29</f>
        <v>Hourly Rate</v>
      </c>
    </row>
    <row r="14" spans="1:5" x14ac:dyDescent="0.25">
      <c r="A14" s="52"/>
    </row>
    <row r="15" spans="1:5" x14ac:dyDescent="0.25">
      <c r="A15" s="56" t="s">
        <v>479</v>
      </c>
      <c r="B15" s="36">
        <v>49188</v>
      </c>
      <c r="C15" s="37">
        <f>'Template Copy'!$B$12/B15</f>
        <v>0.48101162885256565</v>
      </c>
      <c r="D15" s="4"/>
      <c r="E15" s="30">
        <v>23.56</v>
      </c>
    </row>
    <row r="16" spans="1:5" x14ac:dyDescent="0.25">
      <c r="A16" s="56" t="s">
        <v>475</v>
      </c>
      <c r="B16" s="36">
        <v>51324</v>
      </c>
      <c r="C16" s="37">
        <f>'Template Copy'!$B$12/B16</f>
        <v>0.46099290780141844</v>
      </c>
      <c r="E16" s="30">
        <v>24.59</v>
      </c>
    </row>
    <row r="17" spans="1:6" x14ac:dyDescent="0.25">
      <c r="A17" s="56" t="s">
        <v>476</v>
      </c>
      <c r="B17" s="36">
        <v>53184</v>
      </c>
      <c r="C17" s="37">
        <f>'Template Copy'!$B$12/B17</f>
        <v>0.44487063778580022</v>
      </c>
      <c r="E17" s="30">
        <v>25.48</v>
      </c>
    </row>
    <row r="18" spans="1:6" x14ac:dyDescent="0.25">
      <c r="A18" s="56" t="s">
        <v>477</v>
      </c>
      <c r="B18" s="36">
        <v>55308</v>
      </c>
      <c r="C18" s="37">
        <f>'Template Copy'!$B$12/B18</f>
        <v>0.42778621537571421</v>
      </c>
      <c r="E18" s="30">
        <v>26.49</v>
      </c>
    </row>
    <row r="19" spans="1:6" x14ac:dyDescent="0.25">
      <c r="A19" s="56" t="s">
        <v>478</v>
      </c>
      <c r="B19" s="36">
        <v>57528</v>
      </c>
      <c r="C19" s="37">
        <f>'Template Copy'!$B$12/B19</f>
        <v>0.4112779863718537</v>
      </c>
      <c r="E19" s="30">
        <v>27.56</v>
      </c>
    </row>
    <row r="20" spans="1:6" x14ac:dyDescent="0.25">
      <c r="A20" s="56" t="s">
        <v>480</v>
      </c>
      <c r="B20" s="36">
        <v>59736</v>
      </c>
      <c r="C20" s="37">
        <f>'Template Copy'!$B$12/B20</f>
        <v>0.39607606803267709</v>
      </c>
      <c r="E20" s="30">
        <v>28.61</v>
      </c>
    </row>
    <row r="21" spans="1:6" x14ac:dyDescent="0.25">
      <c r="A21" s="56"/>
      <c r="B21" s="36"/>
      <c r="C21" s="37"/>
      <c r="E21" s="30"/>
    </row>
    <row r="22" spans="1:6" x14ac:dyDescent="0.25">
      <c r="A22" s="56" t="s">
        <v>481</v>
      </c>
      <c r="B22" s="36"/>
      <c r="C22" s="37"/>
      <c r="E22" s="30"/>
    </row>
    <row r="23" spans="1:6" x14ac:dyDescent="0.25">
      <c r="A23" s="56"/>
      <c r="B23" s="36"/>
      <c r="C23" s="37"/>
      <c r="E23" s="30"/>
    </row>
    <row r="24" spans="1:6" x14ac:dyDescent="0.25">
      <c r="A24" s="56" t="s">
        <v>482</v>
      </c>
      <c r="B24" s="36"/>
      <c r="C24" s="37"/>
      <c r="E24" s="30"/>
    </row>
    <row r="25" spans="1:6" x14ac:dyDescent="0.25">
      <c r="A25" s="56" t="s">
        <v>487</v>
      </c>
      <c r="B25" s="36"/>
      <c r="C25" s="37"/>
      <c r="E25" s="30"/>
    </row>
    <row r="26" spans="1:6" x14ac:dyDescent="0.25">
      <c r="A26" s="56" t="s">
        <v>501</v>
      </c>
      <c r="E26" s="30"/>
    </row>
    <row r="27" spans="1:6" x14ac:dyDescent="0.25">
      <c r="D27"/>
      <c r="E27" s="14"/>
    </row>
    <row r="28" spans="1:6" x14ac:dyDescent="0.25">
      <c r="A28" s="15" t="s">
        <v>483</v>
      </c>
      <c r="D28"/>
      <c r="F28" s="51"/>
    </row>
    <row r="29" spans="1:6" ht="31.5" x14ac:dyDescent="0.25">
      <c r="A29" s="48" t="s">
        <v>484</v>
      </c>
      <c r="B29" s="48"/>
      <c r="C29" s="49"/>
      <c r="D29" s="49"/>
      <c r="E29" s="34" t="s">
        <v>62</v>
      </c>
    </row>
    <row r="30" spans="1:6" x14ac:dyDescent="0.25">
      <c r="A30" s="31" t="s">
        <v>1</v>
      </c>
      <c r="B30" s="32" t="s">
        <v>59</v>
      </c>
      <c r="C30" s="33" t="s">
        <v>60</v>
      </c>
      <c r="D30" s="33"/>
      <c r="E30" s="35" t="s">
        <v>61</v>
      </c>
      <c r="F30" s="15" t="s">
        <v>63</v>
      </c>
    </row>
    <row r="31" spans="1:6" x14ac:dyDescent="0.25">
      <c r="A31" s="83">
        <v>55000</v>
      </c>
      <c r="B31" s="59">
        <f>ROUND(A31/12,2)</f>
        <v>4583.33</v>
      </c>
      <c r="C31" s="60">
        <f>ROUNDUP(A31/2088,2)</f>
        <v>26.35</v>
      </c>
      <c r="D31" s="60"/>
      <c r="E31" s="61">
        <f>'Template Copy'!$B$12/A31</f>
        <v>0.43018181818181817</v>
      </c>
      <c r="F31" s="62">
        <f>A31*E31/52</f>
        <v>455</v>
      </c>
    </row>
    <row r="32" spans="1:6" x14ac:dyDescent="0.25">
      <c r="D32"/>
      <c r="E32" s="14"/>
    </row>
    <row r="34" spans="1:5" x14ac:dyDescent="0.25">
      <c r="A34" t="str">
        <f>'Template Copy'!$A$40</f>
        <v>Updated 5/24/2018</v>
      </c>
      <c r="E34" s="30"/>
    </row>
    <row r="36" spans="1:5" x14ac:dyDescent="0.25">
      <c r="A36" s="63" t="s">
        <v>497</v>
      </c>
    </row>
  </sheetData>
  <sheetProtection sheet="1" objects="1" scenarios="1"/>
  <hyperlinks>
    <hyperlink ref="A36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="125" zoomScaleNormal="125" zoomScalePageLayoutView="125" workbookViewId="0">
      <selection activeCell="A37" sqref="A37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/>
      <c r="E1" s="14"/>
    </row>
    <row r="2" spans="1:6" x14ac:dyDescent="0.25">
      <c r="A2" s="24" t="str">
        <f>'Template Copy'!A2</f>
        <v>Scales Effective 7/1/2018</v>
      </c>
      <c r="D2"/>
      <c r="E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/>
      <c r="E3" s="14"/>
    </row>
    <row r="4" spans="1:6" x14ac:dyDescent="0.25">
      <c r="A4" t="str">
        <f>'Template Copy'!A4</f>
        <v>Annual Threshold Equivalent:  $23,660</v>
      </c>
      <c r="D4"/>
      <c r="E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D5" s="14"/>
    </row>
    <row r="6" spans="1:6" x14ac:dyDescent="0.25">
      <c r="A6" s="15" t="s">
        <v>54</v>
      </c>
      <c r="D6" s="14"/>
    </row>
    <row r="7" spans="1:6" x14ac:dyDescent="0.25">
      <c r="A7" s="15" t="s">
        <v>26</v>
      </c>
    </row>
    <row r="9" spans="1:6" x14ac:dyDescent="0.25"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6" x14ac:dyDescent="0.25"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6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6" x14ac:dyDescent="0.25">
      <c r="B12" s="1"/>
      <c r="D12"/>
    </row>
    <row r="13" spans="1:6" x14ac:dyDescent="0.25">
      <c r="A13" s="15" t="s">
        <v>9</v>
      </c>
      <c r="B13" s="1">
        <v>1</v>
      </c>
      <c r="C13" s="39">
        <v>39500</v>
      </c>
      <c r="D13" s="40">
        <f>'Template Copy'!$B$12/C13</f>
        <v>0.59898734177215185</v>
      </c>
      <c r="E13" s="41"/>
      <c r="F13" s="30">
        <v>18.920000000000002</v>
      </c>
    </row>
    <row r="14" spans="1:6" x14ac:dyDescent="0.25">
      <c r="A14" s="15" t="s">
        <v>10</v>
      </c>
      <c r="B14" s="1">
        <v>2</v>
      </c>
      <c r="C14" s="39">
        <v>42100</v>
      </c>
      <c r="D14" s="40">
        <f>'Template Copy'!$B$12/C14</f>
        <v>0.56199524940617573</v>
      </c>
      <c r="E14" s="41"/>
      <c r="F14" s="30">
        <v>20.16</v>
      </c>
    </row>
    <row r="15" spans="1:6" x14ac:dyDescent="0.25">
      <c r="A15" s="15"/>
      <c r="B15" s="1"/>
      <c r="C15" s="36"/>
      <c r="D15" s="37"/>
      <c r="E15" s="42"/>
      <c r="F15" s="30"/>
    </row>
    <row r="16" spans="1:6" x14ac:dyDescent="0.25">
      <c r="A16" s="15" t="s">
        <v>5</v>
      </c>
      <c r="B16" s="1">
        <v>1</v>
      </c>
      <c r="C16" s="39">
        <v>49700</v>
      </c>
      <c r="D16" s="40">
        <f>'Template Copy'!$B$12/C16</f>
        <v>0.47605633802816899</v>
      </c>
      <c r="E16" s="41"/>
      <c r="F16" s="30">
        <v>23.8</v>
      </c>
    </row>
    <row r="17" spans="1:6" x14ac:dyDescent="0.25">
      <c r="A17" s="15" t="s">
        <v>10</v>
      </c>
      <c r="B17" s="1">
        <v>2</v>
      </c>
      <c r="C17" s="39">
        <v>50700</v>
      </c>
      <c r="D17" s="40">
        <f>'Template Copy'!$B$12/C17</f>
        <v>0.46666666666666667</v>
      </c>
      <c r="E17" s="41"/>
      <c r="F17" s="30">
        <v>24.28</v>
      </c>
    </row>
    <row r="18" spans="1:6" x14ac:dyDescent="0.25">
      <c r="A18" s="15"/>
      <c r="B18" s="1">
        <v>3</v>
      </c>
      <c r="C18" s="39">
        <v>51800</v>
      </c>
      <c r="D18" s="40">
        <f>'Template Copy'!$B$12/C18</f>
        <v>0.45675675675675675</v>
      </c>
      <c r="E18" s="41"/>
      <c r="F18" s="30">
        <v>24.81</v>
      </c>
    </row>
    <row r="19" spans="1:6" x14ac:dyDescent="0.25">
      <c r="A19" s="15"/>
      <c r="C19" s="36"/>
      <c r="D19" s="37"/>
      <c r="E19" s="42"/>
      <c r="F19" s="30"/>
    </row>
    <row r="20" spans="1:6" x14ac:dyDescent="0.25">
      <c r="A20" s="15" t="s">
        <v>6</v>
      </c>
      <c r="B20" s="1">
        <v>1</v>
      </c>
      <c r="C20" s="36">
        <v>56400</v>
      </c>
      <c r="D20" s="37">
        <f>'Template Copy'!$B$12/C20</f>
        <v>0.4195035460992908</v>
      </c>
      <c r="E20" s="42"/>
      <c r="F20" s="30">
        <v>27.01</v>
      </c>
    </row>
    <row r="21" spans="1:6" x14ac:dyDescent="0.25">
      <c r="A21" s="15" t="s">
        <v>10</v>
      </c>
      <c r="B21" s="1">
        <v>2</v>
      </c>
      <c r="C21" s="36">
        <v>60300</v>
      </c>
      <c r="D21" s="37">
        <f>'Template Copy'!$B$12/C21</f>
        <v>0.39237147595356553</v>
      </c>
      <c r="E21" s="42"/>
      <c r="F21" s="30">
        <v>28.88</v>
      </c>
    </row>
    <row r="22" spans="1:6" x14ac:dyDescent="0.25">
      <c r="A22" s="15"/>
      <c r="B22" s="1">
        <v>3</v>
      </c>
      <c r="C22" s="36">
        <v>64700</v>
      </c>
      <c r="D22" s="37">
        <f>'Template Copy'!$B$12/C22</f>
        <v>0.36568778979907263</v>
      </c>
      <c r="E22" s="42"/>
      <c r="F22" s="30">
        <v>30.99</v>
      </c>
    </row>
    <row r="23" spans="1:6" x14ac:dyDescent="0.25">
      <c r="A23" s="15"/>
      <c r="B23" s="1">
        <v>4</v>
      </c>
      <c r="C23" s="36">
        <v>67900</v>
      </c>
      <c r="D23" s="37">
        <f>'Template Copy'!$B$12/C23</f>
        <v>0.34845360824742266</v>
      </c>
      <c r="E23" s="42"/>
      <c r="F23" s="30">
        <v>32.520000000000003</v>
      </c>
    </row>
    <row r="24" spans="1:6" x14ac:dyDescent="0.25">
      <c r="A24" s="15"/>
      <c r="B24" s="1"/>
      <c r="C24" s="36"/>
      <c r="D24" s="37"/>
      <c r="E24" s="42"/>
      <c r="F24" s="30"/>
    </row>
    <row r="25" spans="1:6" x14ac:dyDescent="0.25">
      <c r="A25" s="15" t="s">
        <v>10</v>
      </c>
      <c r="B25" s="1">
        <v>1</v>
      </c>
      <c r="C25" s="36">
        <v>72900</v>
      </c>
      <c r="D25" s="37">
        <f>'Template Copy'!$B$12/C25</f>
        <v>0.32455418381344309</v>
      </c>
      <c r="E25" s="42"/>
      <c r="F25" s="30">
        <v>34.909999999999997</v>
      </c>
    </row>
    <row r="26" spans="1:6" x14ac:dyDescent="0.25">
      <c r="A26" s="15"/>
      <c r="B26" s="1">
        <v>2</v>
      </c>
      <c r="C26" s="36">
        <v>80100</v>
      </c>
      <c r="D26" s="37">
        <f>'Template Copy'!$B$12/C26</f>
        <v>0.29538077403245944</v>
      </c>
      <c r="E26" s="42"/>
      <c r="F26" s="30">
        <v>38.36</v>
      </c>
    </row>
    <row r="27" spans="1:6" x14ac:dyDescent="0.25">
      <c r="A27" s="15"/>
      <c r="B27" s="1">
        <v>3</v>
      </c>
      <c r="C27" s="36">
        <v>89600</v>
      </c>
      <c r="D27" s="37">
        <f>'Template Copy'!$B$12/C27</f>
        <v>0.26406249999999998</v>
      </c>
      <c r="E27" s="42"/>
      <c r="F27" s="30">
        <v>42.91</v>
      </c>
    </row>
    <row r="28" spans="1:6" x14ac:dyDescent="0.25">
      <c r="A28" s="15"/>
      <c r="B28" s="1">
        <v>4</v>
      </c>
      <c r="C28" s="36">
        <v>100600</v>
      </c>
      <c r="D28" s="37">
        <f>'Template Copy'!$B$12/C28</f>
        <v>0.23518886679920478</v>
      </c>
      <c r="E28" s="42"/>
      <c r="F28" s="30">
        <v>48.18</v>
      </c>
    </row>
    <row r="29" spans="1:6" x14ac:dyDescent="0.25">
      <c r="B29" s="1">
        <v>5</v>
      </c>
      <c r="C29" s="36">
        <v>111600</v>
      </c>
      <c r="D29" s="37">
        <f>'Template Copy'!$B$12/C29</f>
        <v>0.21200716845878137</v>
      </c>
      <c r="E29" s="42"/>
      <c r="F29" s="30">
        <v>53.45</v>
      </c>
    </row>
    <row r="30" spans="1:6" x14ac:dyDescent="0.25">
      <c r="B30" s="14">
        <v>6</v>
      </c>
      <c r="C30" s="36">
        <v>119800</v>
      </c>
      <c r="D30" s="37">
        <f>'Template Copy'!$B$12/C30</f>
        <v>0.19749582637729549</v>
      </c>
      <c r="E30" s="42"/>
      <c r="F30" s="30">
        <v>57.38</v>
      </c>
    </row>
    <row r="31" spans="1:6" x14ac:dyDescent="0.25">
      <c r="B31" s="1">
        <v>7</v>
      </c>
      <c r="C31" s="36">
        <v>126000</v>
      </c>
      <c r="D31" s="37">
        <f>'Template Copy'!$B$12/C31</f>
        <v>0.18777777777777777</v>
      </c>
      <c r="E31" s="42"/>
      <c r="F31" s="30">
        <v>60.34</v>
      </c>
    </row>
    <row r="32" spans="1:6" x14ac:dyDescent="0.25">
      <c r="B32" s="1">
        <v>8</v>
      </c>
      <c r="C32" s="36">
        <v>138800</v>
      </c>
      <c r="D32" s="37">
        <f>'Template Copy'!$B$12/C32</f>
        <v>0.17046109510086455</v>
      </c>
      <c r="E32" s="42"/>
      <c r="F32" s="30">
        <v>66.48</v>
      </c>
    </row>
    <row r="33" spans="1:6" x14ac:dyDescent="0.25">
      <c r="B33" s="1">
        <v>9</v>
      </c>
      <c r="C33" s="36">
        <v>152800</v>
      </c>
      <c r="D33" s="37">
        <f>'Template Copy'!$B$12/C33</f>
        <v>0.15484293193717277</v>
      </c>
      <c r="E33" s="42"/>
      <c r="F33" s="30">
        <v>73.180000000000007</v>
      </c>
    </row>
    <row r="34" spans="1:6" x14ac:dyDescent="0.25">
      <c r="B34" s="1"/>
      <c r="C34" s="2"/>
      <c r="D34" s="3"/>
      <c r="F34" s="30"/>
    </row>
    <row r="35" spans="1:6" x14ac:dyDescent="0.25">
      <c r="A35" t="str">
        <f>'Template Copy'!$A$40</f>
        <v>Updated 5/24/2018</v>
      </c>
      <c r="D35" s="3"/>
    </row>
    <row r="36" spans="1:6" x14ac:dyDescent="0.25">
      <c r="D36" s="3"/>
    </row>
    <row r="37" spans="1:6" x14ac:dyDescent="0.25">
      <c r="A37" s="63" t="s">
        <v>497</v>
      </c>
      <c r="D37" s="3"/>
    </row>
  </sheetData>
  <sheetProtection sheet="1" objects="1" scenarios="1"/>
  <hyperlinks>
    <hyperlink ref="A37" location="Intro!A1" display="Back to Intro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125" zoomScaleNormal="125" zoomScalePageLayoutView="125" workbookViewId="0">
      <selection activeCell="A36" sqref="A36"/>
    </sheetView>
  </sheetViews>
  <sheetFormatPr defaultColWidth="11" defaultRowHeight="15.75" x14ac:dyDescent="0.25"/>
  <cols>
    <col min="1" max="2" width="13.375" customWidth="1"/>
    <col min="3" max="3" width="2.625" style="1" customWidth="1"/>
    <col min="4" max="4" width="11.625" style="14" customWidth="1"/>
    <col min="5" max="5" width="2.625" style="14" customWidth="1"/>
    <col min="6" max="6" width="13.375" customWidth="1"/>
    <col min="7" max="7" width="13.625" bestFit="1" customWidth="1"/>
    <col min="8" max="8" width="2.625" style="14" customWidth="1"/>
    <col min="9" max="9" width="11.625" style="14" customWidth="1"/>
    <col min="10" max="10" width="2.625" style="14" customWidth="1"/>
    <col min="11" max="11" width="13.375" customWidth="1"/>
    <col min="12" max="12" width="13.625" bestFit="1" customWidth="1"/>
    <col min="13" max="13" width="2.625" style="14" customWidth="1"/>
    <col min="14" max="14" width="11.625" style="14" customWidth="1"/>
    <col min="15" max="15" width="2.625" style="14" customWidth="1"/>
  </cols>
  <sheetData>
    <row r="1" spans="1:16" x14ac:dyDescent="0.25">
      <c r="A1" s="15" t="str">
        <f>'Template Copy'!A1</f>
        <v>Percent Effort Calculations for Department of Labor Exempt/Non-Exempt Thresholds - 2018-19  Academic Salary Tables</v>
      </c>
      <c r="C1"/>
      <c r="D1"/>
      <c r="E1"/>
      <c r="F1" s="14"/>
      <c r="H1"/>
      <c r="I1"/>
      <c r="J1"/>
      <c r="M1"/>
      <c r="N1"/>
      <c r="O1"/>
    </row>
    <row r="2" spans="1:16" x14ac:dyDescent="0.25">
      <c r="A2" s="24" t="str">
        <f>'Template Copy'!A2</f>
        <v>Scales Effective 7/1/2018</v>
      </c>
      <c r="C2"/>
      <c r="D2"/>
      <c r="E2"/>
      <c r="F2" s="14"/>
      <c r="H2"/>
      <c r="I2"/>
      <c r="J2"/>
      <c r="M2"/>
      <c r="N2"/>
      <c r="O2"/>
    </row>
    <row r="3" spans="1:16" x14ac:dyDescent="0.25">
      <c r="A3" t="str">
        <f>'Template Copy'!A3</f>
        <v>For employees subject to the earnings test, FLSA status should be Non-Exempt unless weekly earnings ≥ $455</v>
      </c>
      <c r="C3"/>
      <c r="D3"/>
      <c r="E3"/>
      <c r="F3" s="14"/>
      <c r="H3"/>
      <c r="I3"/>
      <c r="J3"/>
      <c r="M3"/>
      <c r="N3"/>
      <c r="O3"/>
    </row>
    <row r="4" spans="1:16" x14ac:dyDescent="0.25">
      <c r="A4" t="str">
        <f>'Template Copy'!A4</f>
        <v>Annual Threshold Equivalent:  $23,660</v>
      </c>
      <c r="C4"/>
      <c r="D4"/>
      <c r="E4"/>
      <c r="F4" s="14"/>
      <c r="H4"/>
      <c r="I4"/>
      <c r="J4"/>
      <c r="M4"/>
      <c r="N4"/>
      <c r="O4"/>
    </row>
    <row r="5" spans="1:16" x14ac:dyDescent="0.25">
      <c r="A5" t="str">
        <f>'Template Copy'!A9</f>
        <v>The table below shows the minimum percentage of effort at each step that will produce annual earnings  ≥ $23,660.</v>
      </c>
      <c r="C5" s="14"/>
    </row>
    <row r="6" spans="1:16" x14ac:dyDescent="0.25">
      <c r="A6" s="15" t="s">
        <v>439</v>
      </c>
      <c r="C6" s="14"/>
    </row>
    <row r="7" spans="1:16" x14ac:dyDescent="0.25">
      <c r="A7" s="15" t="s">
        <v>47</v>
      </c>
    </row>
    <row r="9" spans="1:16" x14ac:dyDescent="0.25">
      <c r="A9" s="20" t="s">
        <v>437</v>
      </c>
      <c r="B9" s="28" t="s">
        <v>459</v>
      </c>
      <c r="C9" s="19"/>
      <c r="D9" s="28"/>
      <c r="E9" s="28"/>
      <c r="F9" s="20" t="s">
        <v>438</v>
      </c>
      <c r="G9" s="51" t="s">
        <v>459</v>
      </c>
      <c r="H9" s="28"/>
      <c r="I9" s="28"/>
      <c r="J9" s="28"/>
      <c r="K9" s="20" t="s">
        <v>48</v>
      </c>
      <c r="L9" s="51" t="s">
        <v>459</v>
      </c>
      <c r="M9" s="28"/>
      <c r="N9" s="28"/>
      <c r="O9" s="28"/>
    </row>
    <row r="10" spans="1:16" x14ac:dyDescent="0.25">
      <c r="A10" s="47">
        <f>'Template Copy'!$B$28</f>
        <v>43282</v>
      </c>
      <c r="B10" s="28" t="str">
        <f>'Template Copy'!$C$28</f>
        <v>% Effort</v>
      </c>
      <c r="C10" s="19"/>
      <c r="D10" s="28" t="str">
        <f>'Template Copy'!$E$28</f>
        <v>Non-Exempt</v>
      </c>
      <c r="E10" s="28"/>
      <c r="F10" s="47">
        <f>'Template Copy'!$B$28</f>
        <v>43282</v>
      </c>
      <c r="G10" s="28" t="str">
        <f>'Template Copy'!$C$28</f>
        <v>% Effort</v>
      </c>
      <c r="H10" s="28"/>
      <c r="I10" s="28" t="str">
        <f>'Template Copy'!$E$28</f>
        <v>Non-Exempt</v>
      </c>
      <c r="J10" s="28"/>
      <c r="K10" s="47">
        <f>'Template Copy'!$B$28</f>
        <v>43282</v>
      </c>
      <c r="L10" s="28" t="str">
        <f>'Template Copy'!$C$28</f>
        <v>% Effort</v>
      </c>
      <c r="M10" s="28"/>
      <c r="N10" s="28" t="str">
        <f>'Template Copy'!$E$28</f>
        <v>Non-Exempt</v>
      </c>
      <c r="O10" s="28"/>
      <c r="P10" s="53" t="s">
        <v>452</v>
      </c>
    </row>
    <row r="11" spans="1:16" x14ac:dyDescent="0.25">
      <c r="A11" s="28" t="str">
        <f>'Template Copy'!$B$29</f>
        <v>Annual</v>
      </c>
      <c r="B11" s="28" t="str">
        <f>'Template Copy'!$C$29</f>
        <v xml:space="preserve"> ≥ $23,660/Yr.</v>
      </c>
      <c r="C11" s="19"/>
      <c r="D11" s="28" t="str">
        <f>'Template Copy'!$E$29</f>
        <v>Hourly Rate</v>
      </c>
      <c r="E11" s="28"/>
      <c r="F11" s="28" t="str">
        <f>'Template Copy'!$B$29</f>
        <v>Annual</v>
      </c>
      <c r="G11" s="28" t="str">
        <f>'Template Copy'!$C$29</f>
        <v xml:space="preserve"> ≥ $23,660/Yr.</v>
      </c>
      <c r="H11" s="28"/>
      <c r="I11" s="28" t="str">
        <f>'Template Copy'!$E$29</f>
        <v>Hourly Rate</v>
      </c>
      <c r="J11" s="28"/>
      <c r="K11" s="28" t="str">
        <f>'Template Copy'!$B$29</f>
        <v>Annual</v>
      </c>
      <c r="L11" s="28" t="str">
        <f>'Template Copy'!$C$29</f>
        <v xml:space="preserve"> ≥ $23,660/Yr.</v>
      </c>
      <c r="M11" s="28"/>
      <c r="N11" s="28" t="str">
        <f>'Template Copy'!$E$29</f>
        <v>Hourly Rate</v>
      </c>
      <c r="O11" s="28"/>
      <c r="P11" s="54" t="s">
        <v>453</v>
      </c>
    </row>
    <row r="12" spans="1:16" x14ac:dyDescent="0.25">
      <c r="D12"/>
      <c r="E12"/>
      <c r="I12"/>
      <c r="J12"/>
      <c r="N12"/>
      <c r="O12"/>
      <c r="P12" s="52"/>
    </row>
    <row r="13" spans="1:16" x14ac:dyDescent="0.25">
      <c r="A13" s="2">
        <v>50640</v>
      </c>
      <c r="B13" s="3">
        <f>'Template Copy'!$B$12/A13</f>
        <v>0.46721958925750395</v>
      </c>
      <c r="C13" s="25"/>
      <c r="D13" s="30">
        <v>24.26</v>
      </c>
      <c r="E13" s="30"/>
      <c r="F13" s="2">
        <v>56364</v>
      </c>
      <c r="G13" s="3">
        <f>'Template Copy'!$B$12/F13</f>
        <v>0.41977148534525582</v>
      </c>
      <c r="H13" s="25"/>
      <c r="I13" s="30">
        <v>27</v>
      </c>
      <c r="J13" s="30"/>
      <c r="K13" s="2">
        <v>77717</v>
      </c>
      <c r="L13" s="3">
        <f>'Template Copy'!$B$12/K13</f>
        <v>0.30443789647052766</v>
      </c>
      <c r="M13" s="25"/>
      <c r="N13" s="30">
        <v>37.229999999999997</v>
      </c>
      <c r="O13" s="30"/>
      <c r="P13" s="53">
        <v>1</v>
      </c>
    </row>
    <row r="14" spans="1:16" x14ac:dyDescent="0.25">
      <c r="A14" s="2">
        <v>52008</v>
      </c>
      <c r="B14" s="3">
        <f>'Template Copy'!$B$12/A14</f>
        <v>0.45493001076757422</v>
      </c>
      <c r="C14" s="25"/>
      <c r="D14" s="30">
        <v>24.91</v>
      </c>
      <c r="E14" s="25"/>
      <c r="F14" s="2">
        <v>57886</v>
      </c>
      <c r="G14" s="3">
        <f>'Template Copy'!$B$12/F14</f>
        <v>0.40873440901081437</v>
      </c>
      <c r="H14" s="25"/>
      <c r="I14" s="30">
        <v>27.73</v>
      </c>
      <c r="J14" s="25"/>
      <c r="K14" s="2">
        <v>79815</v>
      </c>
      <c r="L14" s="3">
        <f>'Template Copy'!$B$12/K14</f>
        <v>0.29643550711019234</v>
      </c>
      <c r="M14" s="25"/>
      <c r="N14" s="30">
        <v>38.229999999999997</v>
      </c>
      <c r="O14" s="25"/>
      <c r="P14" s="53">
        <v>2</v>
      </c>
    </row>
    <row r="15" spans="1:16" x14ac:dyDescent="0.25">
      <c r="A15" s="2">
        <v>53413</v>
      </c>
      <c r="B15" s="3">
        <f>'Template Copy'!$B$12/A15</f>
        <v>0.44296332353546891</v>
      </c>
      <c r="C15" s="25"/>
      <c r="D15" s="30">
        <v>25.59</v>
      </c>
      <c r="E15" s="25"/>
      <c r="F15" s="2">
        <v>59449</v>
      </c>
      <c r="G15" s="3">
        <f>'Template Copy'!$B$12/F15</f>
        <v>0.39798819155915155</v>
      </c>
      <c r="H15" s="25"/>
      <c r="I15" s="30">
        <v>28.48</v>
      </c>
      <c r="J15" s="25"/>
      <c r="K15" s="2">
        <v>81970</v>
      </c>
      <c r="L15" s="3">
        <f>'Template Copy'!$B$12/K15</f>
        <v>0.28864218616567039</v>
      </c>
      <c r="M15" s="25"/>
      <c r="N15" s="30">
        <v>39.26</v>
      </c>
      <c r="O15" s="25"/>
      <c r="P15" s="53">
        <v>3</v>
      </c>
    </row>
    <row r="16" spans="1:16" x14ac:dyDescent="0.25">
      <c r="A16" s="2">
        <v>54855</v>
      </c>
      <c r="B16" s="3">
        <f>'Template Copy'!$B$12/A16</f>
        <v>0.43131893172910402</v>
      </c>
      <c r="C16" s="25"/>
      <c r="D16" s="30">
        <v>26.28</v>
      </c>
      <c r="E16" s="25"/>
      <c r="F16" s="2">
        <v>61055</v>
      </c>
      <c r="G16" s="3">
        <f>'Template Copy'!$B$12/F16</f>
        <v>0.38751944967652119</v>
      </c>
      <c r="H16" s="25"/>
      <c r="I16" s="30">
        <v>29.25</v>
      </c>
      <c r="J16" s="25"/>
      <c r="K16" s="2">
        <v>84182</v>
      </c>
      <c r="L16" s="3">
        <f>'Template Copy'!$B$12/K16</f>
        <v>0.2810577082986862</v>
      </c>
      <c r="M16" s="25"/>
      <c r="N16" s="30">
        <v>40.32</v>
      </c>
      <c r="O16" s="25"/>
      <c r="P16" s="53">
        <v>4</v>
      </c>
    </row>
    <row r="17" spans="1:16" x14ac:dyDescent="0.25">
      <c r="A17" s="2">
        <v>56335</v>
      </c>
      <c r="B17" s="3">
        <f>'Template Copy'!$B$12/A17</f>
        <v>0.41998757433212036</v>
      </c>
      <c r="C17" s="25"/>
      <c r="D17" s="30">
        <v>26.990000000000002</v>
      </c>
      <c r="E17" s="25"/>
      <c r="F17" s="2">
        <v>62703</v>
      </c>
      <c r="G17" s="3">
        <f>'Template Copy'!$B$12/F17</f>
        <v>0.37733441781095001</v>
      </c>
      <c r="H17" s="25"/>
      <c r="I17" s="30">
        <v>30.040000000000003</v>
      </c>
      <c r="J17" s="25"/>
      <c r="K17" s="2">
        <v>86457</v>
      </c>
      <c r="L17" s="3">
        <f>'Template Copy'!$B$12/K17</f>
        <v>0.27366205165573637</v>
      </c>
      <c r="M17" s="25"/>
      <c r="N17" s="30">
        <v>41.41</v>
      </c>
      <c r="O17" s="25"/>
      <c r="P17" s="53">
        <v>5</v>
      </c>
    </row>
    <row r="18" spans="1:16" x14ac:dyDescent="0.25">
      <c r="A18" s="2">
        <v>57856</v>
      </c>
      <c r="B18" s="3">
        <f>'Template Copy'!$B$12/A18</f>
        <v>0.40894634955752213</v>
      </c>
      <c r="C18" s="25"/>
      <c r="D18" s="30">
        <v>27.71</v>
      </c>
      <c r="E18" s="25"/>
      <c r="F18" s="2">
        <v>64395</v>
      </c>
      <c r="G18" s="3">
        <f>'Template Copy'!$B$12/F18</f>
        <v>0.36741983073219969</v>
      </c>
      <c r="H18" s="25"/>
      <c r="I18" s="30">
        <v>30.85</v>
      </c>
      <c r="J18" s="25"/>
      <c r="K18" s="2">
        <v>88791</v>
      </c>
      <c r="L18" s="3">
        <f>'Template Copy'!$B$12/K18</f>
        <v>0.26646844837877715</v>
      </c>
      <c r="M18" s="25"/>
      <c r="N18" s="30">
        <v>42.53</v>
      </c>
      <c r="O18" s="25"/>
      <c r="P18" s="53">
        <v>6</v>
      </c>
    </row>
    <row r="19" spans="1:16" x14ac:dyDescent="0.25">
      <c r="A19" s="2">
        <v>59417</v>
      </c>
      <c r="B19" s="3">
        <f>'Template Copy'!$B$12/A19</f>
        <v>0.39820253462813671</v>
      </c>
      <c r="C19" s="25"/>
      <c r="D19" s="30">
        <v>28.46</v>
      </c>
      <c r="E19" s="25"/>
      <c r="F19" s="2">
        <v>66134</v>
      </c>
      <c r="G19" s="3">
        <f>'Template Copy'!$B$12/F19</f>
        <v>0.357758490337799</v>
      </c>
      <c r="H19" s="25"/>
      <c r="I19" s="30">
        <v>31.680000000000003</v>
      </c>
      <c r="J19" s="25"/>
      <c r="K19" s="2">
        <v>91187</v>
      </c>
      <c r="L19" s="3">
        <f>'Template Copy'!$B$12/K19</f>
        <v>0.25946680996194632</v>
      </c>
      <c r="M19" s="25"/>
      <c r="N19" s="30">
        <v>43.68</v>
      </c>
      <c r="O19" s="25"/>
      <c r="P19" s="53">
        <v>7</v>
      </c>
    </row>
    <row r="20" spans="1:16" x14ac:dyDescent="0.25">
      <c r="A20" s="2">
        <v>61022</v>
      </c>
      <c r="B20" s="3">
        <f>'Template Copy'!$B$12/A20</f>
        <v>0.38772901576480612</v>
      </c>
      <c r="C20" s="25"/>
      <c r="D20" s="30">
        <v>29.23</v>
      </c>
      <c r="E20" s="25"/>
      <c r="F20" s="2">
        <v>67921</v>
      </c>
      <c r="G20" s="3">
        <f>'Template Copy'!$B$12/F20</f>
        <v>0.34834587241059467</v>
      </c>
      <c r="H20" s="25"/>
      <c r="I20" s="30">
        <v>32.53</v>
      </c>
      <c r="J20" s="25"/>
      <c r="K20" s="2">
        <v>93649</v>
      </c>
      <c r="L20" s="3">
        <f>'Template Copy'!$B$12/K20</f>
        <v>0.25264551677006697</v>
      </c>
      <c r="M20" s="25"/>
      <c r="N20" s="30">
        <v>44.86</v>
      </c>
      <c r="O20" s="25"/>
      <c r="P20" s="53">
        <v>8</v>
      </c>
    </row>
    <row r="21" spans="1:16" x14ac:dyDescent="0.25">
      <c r="A21" s="2">
        <v>62669</v>
      </c>
      <c r="B21" s="3">
        <f>'Template Copy'!$B$12/A21</f>
        <v>0.37753913418117413</v>
      </c>
      <c r="C21" s="25"/>
      <c r="D21" s="30">
        <v>30.020000000000003</v>
      </c>
      <c r="E21" s="25"/>
      <c r="F21" s="2">
        <v>69754</v>
      </c>
      <c r="G21" s="3">
        <f>'Template Copy'!$B$12/F21</f>
        <v>0.33919201766206958</v>
      </c>
      <c r="H21" s="25"/>
      <c r="I21" s="30">
        <v>33.409999999999997</v>
      </c>
      <c r="J21" s="25"/>
      <c r="K21" s="2">
        <v>96178</v>
      </c>
      <c r="L21" s="3">
        <f>'Template Copy'!$B$12/K21</f>
        <v>0.24600220424629332</v>
      </c>
      <c r="M21" s="25"/>
      <c r="N21" s="30">
        <v>46.07</v>
      </c>
      <c r="O21" s="25"/>
      <c r="P21" s="53">
        <v>9</v>
      </c>
    </row>
    <row r="22" spans="1:16" x14ac:dyDescent="0.25">
      <c r="A22" s="2"/>
      <c r="B22" s="3"/>
      <c r="F22" s="2">
        <v>71637</v>
      </c>
      <c r="G22" s="3">
        <f>'Template Copy'!$B$12/F22</f>
        <v>0.33027625389114562</v>
      </c>
      <c r="I22" s="30">
        <v>34.309999999999995</v>
      </c>
      <c r="K22" s="2">
        <v>98775</v>
      </c>
      <c r="L22" s="3">
        <f>'Template Copy'!$B$12/K22</f>
        <v>0.23953429511516072</v>
      </c>
      <c r="N22" s="30">
        <v>47.309999999999995</v>
      </c>
      <c r="P22" s="53">
        <v>10</v>
      </c>
    </row>
    <row r="23" spans="1:16" x14ac:dyDescent="0.25">
      <c r="A23" s="2"/>
      <c r="B23" s="3"/>
      <c r="F23" s="2">
        <v>73570</v>
      </c>
      <c r="G23" s="3">
        <f>'Template Copy'!$B$12/F23</f>
        <v>0.32159847764034255</v>
      </c>
      <c r="I23" s="30">
        <v>35.239999999999995</v>
      </c>
      <c r="K23" s="2">
        <v>101441</v>
      </c>
      <c r="L23" s="3">
        <f>'Template Copy'!$B$12/K23</f>
        <v>0.2332390256405201</v>
      </c>
      <c r="N23" s="30">
        <v>48.589999999999996</v>
      </c>
      <c r="P23" s="53">
        <v>11</v>
      </c>
    </row>
    <row r="24" spans="1:16" x14ac:dyDescent="0.25">
      <c r="A24" s="2"/>
      <c r="B24" s="3"/>
      <c r="F24" s="2">
        <v>75558</v>
      </c>
      <c r="G24" s="3">
        <f>'Template Copy'!$B$12/F24</f>
        <v>0.31313692792292014</v>
      </c>
      <c r="I24" s="30">
        <v>36.19</v>
      </c>
      <c r="K24" s="2">
        <v>104180</v>
      </c>
      <c r="L24" s="3">
        <f>'Template Copy'!$B$12/K24</f>
        <v>0.22710693031291995</v>
      </c>
      <c r="N24" s="30">
        <v>49.9</v>
      </c>
      <c r="P24" s="53">
        <v>12</v>
      </c>
    </row>
    <row r="25" spans="1:16" x14ac:dyDescent="0.25">
      <c r="A25" s="2"/>
      <c r="B25" s="3"/>
      <c r="F25" s="2">
        <v>77598</v>
      </c>
      <c r="G25" s="3">
        <f>'Template Copy'!$B$12/F25</f>
        <v>0.3049047655867419</v>
      </c>
      <c r="I25" s="30">
        <v>37.169999999999995</v>
      </c>
      <c r="K25" s="2">
        <v>106994</v>
      </c>
      <c r="L25" s="3">
        <f>'Template Copy'!$B$12/K25</f>
        <v>0.22113389535861824</v>
      </c>
      <c r="N25" s="30">
        <v>51.25</v>
      </c>
      <c r="P25" s="53">
        <v>13</v>
      </c>
    </row>
    <row r="26" spans="1:16" x14ac:dyDescent="0.25">
      <c r="A26" s="2"/>
      <c r="B26" s="3"/>
      <c r="F26" s="2">
        <v>79693</v>
      </c>
      <c r="G26" s="3">
        <f>'Template Copy'!$B$12/F26</f>
        <v>0.29688931273763064</v>
      </c>
      <c r="I26" s="30">
        <v>38.169999999999995</v>
      </c>
      <c r="K26" s="2">
        <v>109883</v>
      </c>
      <c r="L26" s="3">
        <f>'Template Copy'!$B$12/K26</f>
        <v>0.21531993119954862</v>
      </c>
      <c r="N26" s="30">
        <v>52.629999999999995</v>
      </c>
      <c r="P26" s="53">
        <v>14</v>
      </c>
    </row>
    <row r="27" spans="1:16" x14ac:dyDescent="0.25">
      <c r="A27" s="2"/>
      <c r="B27" s="3"/>
      <c r="F27" s="2">
        <v>81844</v>
      </c>
      <c r="G27" s="3">
        <f>'Template Copy'!$B$12/F27</f>
        <v>0.28908655490933971</v>
      </c>
      <c r="I27" s="30">
        <v>39.199999999999996</v>
      </c>
      <c r="K27" s="2">
        <v>112849</v>
      </c>
      <c r="L27" s="3">
        <f>'Template Copy'!$B$12/K27</f>
        <v>0.20966069703763437</v>
      </c>
      <c r="N27" s="30">
        <v>54.05</v>
      </c>
      <c r="P27" s="53">
        <v>15</v>
      </c>
    </row>
    <row r="28" spans="1:16" x14ac:dyDescent="0.25">
      <c r="A28" s="2"/>
      <c r="B28" s="3"/>
      <c r="F28" s="2">
        <v>84055</v>
      </c>
      <c r="G28" s="3">
        <f>'Template Copy'!$B$12/F28</f>
        <v>0.28148236273868299</v>
      </c>
      <c r="I28" s="30">
        <v>40.26</v>
      </c>
      <c r="K28" s="2">
        <v>115896</v>
      </c>
      <c r="L28" s="3">
        <f>'Template Copy'!$B$12/K28</f>
        <v>0.20414854697314835</v>
      </c>
      <c r="N28" s="30">
        <v>55.51</v>
      </c>
      <c r="P28" s="53">
        <v>16</v>
      </c>
    </row>
    <row r="29" spans="1:16" x14ac:dyDescent="0.25">
      <c r="A29" s="2"/>
      <c r="B29" s="3"/>
      <c r="F29" s="2">
        <v>86324</v>
      </c>
      <c r="G29" s="3">
        <f>'Template Copy'!$B$12/F29</f>
        <v>0.27408368472267275</v>
      </c>
      <c r="I29" s="30">
        <v>41.35</v>
      </c>
      <c r="K29" s="2">
        <v>119025</v>
      </c>
      <c r="L29" s="3">
        <f>'Template Copy'!$B$12/K29</f>
        <v>0.19878176853602184</v>
      </c>
      <c r="N29" s="30">
        <v>57.01</v>
      </c>
      <c r="P29" s="53">
        <v>17</v>
      </c>
    </row>
    <row r="30" spans="1:16" x14ac:dyDescent="0.25">
      <c r="A30" s="2"/>
      <c r="B30" s="3"/>
      <c r="F30" s="2">
        <v>88655</v>
      </c>
      <c r="G30" s="3">
        <f>'Template Copy'!$B$12/F30</f>
        <v>0.26687722068693248</v>
      </c>
      <c r="I30" s="30">
        <v>42.46</v>
      </c>
      <c r="K30" s="2">
        <v>122238</v>
      </c>
      <c r="L30" s="3">
        <f>'Template Copy'!$B$12/K30</f>
        <v>0.19355683175444624</v>
      </c>
      <c r="N30" s="30">
        <v>58.55</v>
      </c>
      <c r="P30" s="53">
        <v>18</v>
      </c>
    </row>
    <row r="31" spans="1:16" x14ac:dyDescent="0.25">
      <c r="A31" s="2"/>
      <c r="B31" s="3"/>
      <c r="K31" s="2">
        <v>123327</v>
      </c>
      <c r="L31" s="3">
        <f>'Template Copy'!$B$12/K31</f>
        <v>0.19184768947594605</v>
      </c>
      <c r="N31" s="30">
        <v>59.07</v>
      </c>
      <c r="P31" s="53">
        <v>19</v>
      </c>
    </row>
    <row r="32" spans="1:16" x14ac:dyDescent="0.25">
      <c r="A32" s="2"/>
      <c r="B32" s="3"/>
    </row>
    <row r="33" spans="1:1" x14ac:dyDescent="0.25">
      <c r="A33" t="s">
        <v>464</v>
      </c>
    </row>
    <row r="34" spans="1:1" x14ac:dyDescent="0.25">
      <c r="A34" t="str">
        <f>'Template Copy'!$A$40</f>
        <v>Updated 5/24/2018</v>
      </c>
    </row>
    <row r="36" spans="1:1" x14ac:dyDescent="0.25">
      <c r="A36" s="63" t="s">
        <v>497</v>
      </c>
    </row>
  </sheetData>
  <sheetProtection sheet="1" objects="1" scenarios="1"/>
  <hyperlinks>
    <hyperlink ref="A36" location="Intro!A1" display="Back to Intro"/>
  </hyperlinks>
  <pageMargins left="0.75" right="0.75" top="1" bottom="1" header="0.5" footer="0.5"/>
  <pageSetup scale="86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125" zoomScaleNormal="125" zoomScalePageLayoutView="125" workbookViewId="0">
      <selection activeCell="A36" sqref="A36"/>
    </sheetView>
  </sheetViews>
  <sheetFormatPr defaultColWidth="11" defaultRowHeight="15.75" x14ac:dyDescent="0.25"/>
  <cols>
    <col min="1" max="2" width="13.375" customWidth="1"/>
    <col min="3" max="3" width="2.625" style="14" customWidth="1"/>
    <col min="4" max="4" width="11.625" style="14" customWidth="1"/>
    <col min="5" max="5" width="2.625" style="14" customWidth="1"/>
    <col min="6" max="6" width="13.375" customWidth="1"/>
    <col min="7" max="7" width="13.625" bestFit="1" customWidth="1"/>
    <col min="8" max="8" width="2.625" style="14" customWidth="1"/>
    <col min="9" max="9" width="11.625" style="14" customWidth="1"/>
    <col min="10" max="10" width="2.625" style="14" customWidth="1"/>
    <col min="11" max="11" width="13.375" customWidth="1"/>
    <col min="12" max="12" width="13.625" bestFit="1" customWidth="1"/>
    <col min="13" max="13" width="2.625" style="14" customWidth="1"/>
    <col min="14" max="14" width="11.625" style="14" customWidth="1"/>
    <col min="15" max="15" width="2.625" style="14" customWidth="1"/>
  </cols>
  <sheetData>
    <row r="1" spans="1:16" x14ac:dyDescent="0.25">
      <c r="A1" s="15" t="str">
        <f>'Template Copy'!A1</f>
        <v>Percent Effort Calculations for Department of Labor Exempt/Non-Exempt Thresholds - 2018-19  Academic Salary Tables</v>
      </c>
      <c r="C1"/>
      <c r="D1"/>
      <c r="E1"/>
      <c r="F1" s="14"/>
      <c r="H1"/>
      <c r="I1"/>
      <c r="J1"/>
      <c r="M1"/>
      <c r="N1"/>
      <c r="O1"/>
    </row>
    <row r="2" spans="1:16" x14ac:dyDescent="0.25">
      <c r="A2" s="24" t="s">
        <v>462</v>
      </c>
      <c r="C2"/>
      <c r="D2"/>
      <c r="E2"/>
      <c r="F2" s="14"/>
      <c r="H2"/>
      <c r="I2"/>
      <c r="J2"/>
      <c r="M2"/>
      <c r="N2"/>
      <c r="O2"/>
    </row>
    <row r="3" spans="1:16" x14ac:dyDescent="0.25">
      <c r="A3" t="str">
        <f>'Template Copy'!A3</f>
        <v>For employees subject to the earnings test, FLSA status should be Non-Exempt unless weekly earnings ≥ $455</v>
      </c>
      <c r="C3"/>
      <c r="D3"/>
      <c r="E3"/>
      <c r="F3" s="14"/>
      <c r="H3"/>
      <c r="I3"/>
      <c r="J3"/>
      <c r="M3"/>
      <c r="N3"/>
      <c r="O3"/>
    </row>
    <row r="4" spans="1:16" x14ac:dyDescent="0.25">
      <c r="A4" t="str">
        <f>'Template Copy'!A4</f>
        <v>Annual Threshold Equivalent:  $23,660</v>
      </c>
      <c r="C4"/>
      <c r="D4"/>
      <c r="E4"/>
      <c r="F4" s="14"/>
      <c r="H4"/>
      <c r="I4"/>
      <c r="J4"/>
      <c r="M4"/>
      <c r="N4"/>
      <c r="O4"/>
    </row>
    <row r="5" spans="1:16" x14ac:dyDescent="0.25">
      <c r="A5" t="str">
        <f>'Template Copy'!A9</f>
        <v>The table below shows the minimum percentage of effort at each step that will produce annual earnings  ≥ $23,660.</v>
      </c>
    </row>
    <row r="6" spans="1:16" x14ac:dyDescent="0.25">
      <c r="A6" s="15" t="s">
        <v>439</v>
      </c>
    </row>
    <row r="7" spans="1:16" x14ac:dyDescent="0.25">
      <c r="A7" s="15" t="s">
        <v>451</v>
      </c>
    </row>
    <row r="9" spans="1:16" x14ac:dyDescent="0.25">
      <c r="A9" s="27" t="s">
        <v>437</v>
      </c>
      <c r="B9" s="51" t="s">
        <v>459</v>
      </c>
      <c r="C9" s="51"/>
      <c r="D9" s="51"/>
      <c r="E9" s="51"/>
      <c r="F9" s="27" t="s">
        <v>438</v>
      </c>
      <c r="G9" s="51" t="s">
        <v>459</v>
      </c>
      <c r="H9" s="51"/>
      <c r="I9" s="51"/>
      <c r="J9" s="51"/>
      <c r="K9" s="27" t="s">
        <v>48</v>
      </c>
      <c r="L9" s="51" t="s">
        <v>459</v>
      </c>
      <c r="M9" s="51"/>
      <c r="N9" s="51"/>
      <c r="O9" s="51"/>
    </row>
    <row r="10" spans="1:16" x14ac:dyDescent="0.25">
      <c r="A10" s="50">
        <v>42917</v>
      </c>
      <c r="B10" s="51" t="str">
        <f>'Template Copy'!$C$28</f>
        <v>% Effort</v>
      </c>
      <c r="C10" s="51"/>
      <c r="D10" s="51" t="str">
        <f>'Template Copy'!$E$28</f>
        <v>Non-Exempt</v>
      </c>
      <c r="E10" s="51"/>
      <c r="F10" s="50">
        <v>42917</v>
      </c>
      <c r="G10" s="51" t="str">
        <f>'Template Copy'!$C$28</f>
        <v>% Effort</v>
      </c>
      <c r="H10" s="51"/>
      <c r="I10" s="51" t="str">
        <f>'Template Copy'!$E$28</f>
        <v>Non-Exempt</v>
      </c>
      <c r="J10" s="51"/>
      <c r="K10" s="50">
        <v>42917</v>
      </c>
      <c r="L10" s="51" t="str">
        <f>'Template Copy'!$C$28</f>
        <v>% Effort</v>
      </c>
      <c r="M10" s="51"/>
      <c r="N10" s="51" t="str">
        <f>'Template Copy'!$E$28</f>
        <v>Non-Exempt</v>
      </c>
      <c r="O10" s="51"/>
      <c r="P10" s="53" t="s">
        <v>452</v>
      </c>
    </row>
    <row r="11" spans="1:16" x14ac:dyDescent="0.25">
      <c r="A11" s="51" t="str">
        <f>'Template Copy'!$B$29</f>
        <v>Annual</v>
      </c>
      <c r="B11" s="51" t="str">
        <f>'Template Copy'!$C$29</f>
        <v xml:space="preserve"> ≥ $23,660/Yr.</v>
      </c>
      <c r="C11" s="51"/>
      <c r="D11" s="51" t="str">
        <f>'Template Copy'!$E$29</f>
        <v>Hourly Rate</v>
      </c>
      <c r="E11" s="51"/>
      <c r="F11" s="51" t="str">
        <f>'Template Copy'!$B$29</f>
        <v>Annual</v>
      </c>
      <c r="G11" s="51" t="str">
        <f>'Template Copy'!$C$29</f>
        <v xml:space="preserve"> ≥ $23,660/Yr.</v>
      </c>
      <c r="H11" s="51"/>
      <c r="I11" s="51" t="str">
        <f>'Template Copy'!$E$29</f>
        <v>Hourly Rate</v>
      </c>
      <c r="J11" s="51"/>
      <c r="K11" s="51" t="str">
        <f>'Template Copy'!$B$29</f>
        <v>Annual</v>
      </c>
      <c r="L11" s="51" t="str">
        <f>'Template Copy'!$C$29</f>
        <v xml:space="preserve"> ≥ $23,660/Yr.</v>
      </c>
      <c r="M11" s="51"/>
      <c r="N11" s="51" t="str">
        <f>'Template Copy'!$E$29</f>
        <v>Hourly Rate</v>
      </c>
      <c r="O11" s="51"/>
      <c r="P11" s="54" t="s">
        <v>453</v>
      </c>
    </row>
    <row r="12" spans="1:16" x14ac:dyDescent="0.25">
      <c r="D12"/>
      <c r="E12"/>
      <c r="I12"/>
      <c r="J12"/>
      <c r="N12"/>
      <c r="O12"/>
      <c r="P12" s="52"/>
    </row>
    <row r="13" spans="1:16" x14ac:dyDescent="0.25">
      <c r="A13" s="2">
        <v>49165</v>
      </c>
      <c r="B13" s="3">
        <f>'Template Copy'!$B$12/A13</f>
        <v>0.48123665208990135</v>
      </c>
      <c r="C13" s="25"/>
      <c r="D13" s="30">
        <f>ROUNDUP(A13/2088,2)</f>
        <v>23.55</v>
      </c>
      <c r="E13" s="30"/>
      <c r="F13" s="2">
        <v>54722</v>
      </c>
      <c r="G13" s="3">
        <f>'Template Copy'!$B$12/F13</f>
        <v>0.43236723803954535</v>
      </c>
      <c r="H13" s="25"/>
      <c r="I13" s="30">
        <f>ROUNDUP(F13/2088,2)</f>
        <v>26.21</v>
      </c>
      <c r="J13" s="30"/>
      <c r="K13" s="2">
        <v>75453</v>
      </c>
      <c r="L13" s="3">
        <f>'Template Copy'!$B$12/K13</f>
        <v>0.31357268763336116</v>
      </c>
      <c r="M13" s="25"/>
      <c r="N13" s="30">
        <f>ROUNDUP(K13/2088,2)</f>
        <v>36.14</v>
      </c>
      <c r="O13" s="30"/>
      <c r="P13" s="53">
        <v>1</v>
      </c>
    </row>
    <row r="14" spans="1:16" x14ac:dyDescent="0.25">
      <c r="A14" s="2">
        <v>50493</v>
      </c>
      <c r="B14" s="3">
        <f>'Template Copy'!$B$12/A14</f>
        <v>0.46857980314102943</v>
      </c>
      <c r="C14" s="25"/>
      <c r="D14" s="30">
        <f t="shared" ref="D14:D21" si="0">ROUNDUP(A14/2088,2)</f>
        <v>24.19</v>
      </c>
      <c r="E14" s="25"/>
      <c r="F14" s="2">
        <v>56200</v>
      </c>
      <c r="G14" s="3">
        <f>'Template Copy'!$B$12/F14</f>
        <v>0.42099644128113878</v>
      </c>
      <c r="H14" s="25"/>
      <c r="I14" s="30">
        <f t="shared" ref="I14:I30" si="1">ROUNDUP(F14/2088,2)</f>
        <v>26.92</v>
      </c>
      <c r="J14" s="25"/>
      <c r="K14" s="2">
        <v>77490</v>
      </c>
      <c r="L14" s="3">
        <f>'Template Copy'!$B$12/K14</f>
        <v>0.30532971996386632</v>
      </c>
      <c r="M14" s="25"/>
      <c r="N14" s="30">
        <f t="shared" ref="N14:N31" si="2">ROUNDUP(K14/2088,2)</f>
        <v>37.119999999999997</v>
      </c>
      <c r="O14" s="25"/>
      <c r="P14" s="53">
        <v>2</v>
      </c>
    </row>
    <row r="15" spans="1:16" x14ac:dyDescent="0.25">
      <c r="A15" s="2">
        <v>51857</v>
      </c>
      <c r="B15" s="3">
        <f>'Template Copy'!$B$12/A15</f>
        <v>0.456254700426172</v>
      </c>
      <c r="C15" s="25"/>
      <c r="D15" s="30">
        <f t="shared" si="0"/>
        <v>24.84</v>
      </c>
      <c r="E15" s="25"/>
      <c r="F15" s="2">
        <v>57717</v>
      </c>
      <c r="G15" s="3">
        <f>'Template Copy'!$B$12/F15</f>
        <v>0.40993121610617322</v>
      </c>
      <c r="H15" s="25"/>
      <c r="I15" s="30">
        <f t="shared" si="1"/>
        <v>27.650000000000002</v>
      </c>
      <c r="J15" s="25"/>
      <c r="K15" s="2">
        <v>79582</v>
      </c>
      <c r="L15" s="3">
        <f>'Template Copy'!$B$12/K15</f>
        <v>0.29730341031891633</v>
      </c>
      <c r="M15" s="25"/>
      <c r="N15" s="30">
        <f t="shared" si="2"/>
        <v>38.119999999999997</v>
      </c>
      <c r="O15" s="25"/>
      <c r="P15" s="53">
        <v>3</v>
      </c>
    </row>
    <row r="16" spans="1:16" x14ac:dyDescent="0.25">
      <c r="A16" s="2">
        <v>53257</v>
      </c>
      <c r="B16" s="3">
        <f>'Template Copy'!$B$12/A16</f>
        <v>0.44426084833918544</v>
      </c>
      <c r="C16" s="25"/>
      <c r="D16" s="30">
        <f t="shared" si="0"/>
        <v>25.51</v>
      </c>
      <c r="E16" s="25"/>
      <c r="F16" s="2">
        <v>59276</v>
      </c>
      <c r="G16" s="3">
        <f>'Template Copy'!$B$12/F16</f>
        <v>0.39914974019839394</v>
      </c>
      <c r="H16" s="25"/>
      <c r="I16" s="30">
        <f t="shared" si="1"/>
        <v>28.39</v>
      </c>
      <c r="J16" s="25"/>
      <c r="K16" s="2">
        <v>81730</v>
      </c>
      <c r="L16" s="3">
        <f>'Template Copy'!$B$12/K16</f>
        <v>0.28948978343325582</v>
      </c>
      <c r="M16" s="25"/>
      <c r="N16" s="30">
        <f t="shared" si="2"/>
        <v>39.15</v>
      </c>
      <c r="O16" s="25"/>
      <c r="P16" s="53">
        <v>4</v>
      </c>
    </row>
    <row r="17" spans="1:16" x14ac:dyDescent="0.25">
      <c r="A17" s="2">
        <v>54694</v>
      </c>
      <c r="B17" s="3">
        <f>'Template Copy'!$B$12/A17</f>
        <v>0.43258858375690201</v>
      </c>
      <c r="C17" s="25"/>
      <c r="D17" s="30">
        <f t="shared" si="0"/>
        <v>26.200000000000003</v>
      </c>
      <c r="E17" s="25"/>
      <c r="F17" s="2">
        <v>60876</v>
      </c>
      <c r="G17" s="3">
        <f>'Template Copy'!$B$12/F17</f>
        <v>0.38865891320060453</v>
      </c>
      <c r="H17" s="25"/>
      <c r="I17" s="30">
        <f t="shared" si="1"/>
        <v>29.16</v>
      </c>
      <c r="J17" s="25"/>
      <c r="K17" s="2">
        <v>83938</v>
      </c>
      <c r="L17" s="3">
        <f>'Template Copy'!$B$12/K17</f>
        <v>0.281874717053063</v>
      </c>
      <c r="M17" s="25"/>
      <c r="N17" s="30">
        <f t="shared" si="2"/>
        <v>40.21</v>
      </c>
      <c r="O17" s="25"/>
      <c r="P17" s="53">
        <v>5</v>
      </c>
    </row>
    <row r="18" spans="1:16" x14ac:dyDescent="0.25">
      <c r="A18" s="2">
        <v>56170</v>
      </c>
      <c r="B18" s="3">
        <f>'Template Copy'!$B$12/A18</f>
        <v>0.42122129250489587</v>
      </c>
      <c r="C18" s="25"/>
      <c r="D18" s="30">
        <f t="shared" si="0"/>
        <v>26.91</v>
      </c>
      <c r="E18" s="25"/>
      <c r="F18" s="2">
        <v>62519</v>
      </c>
      <c r="G18" s="3">
        <f>'Template Copy'!$B$12/F18</f>
        <v>0.37844495273436873</v>
      </c>
      <c r="H18" s="25"/>
      <c r="I18" s="30">
        <f t="shared" si="1"/>
        <v>29.950000000000003</v>
      </c>
      <c r="J18" s="25"/>
      <c r="K18" s="2">
        <v>86204</v>
      </c>
      <c r="L18" s="3">
        <f>'Template Copy'!$B$12/K18</f>
        <v>0.27446522203146023</v>
      </c>
      <c r="M18" s="25"/>
      <c r="N18" s="30">
        <f t="shared" si="2"/>
        <v>41.29</v>
      </c>
      <c r="O18" s="25"/>
      <c r="P18" s="53">
        <v>6</v>
      </c>
    </row>
    <row r="19" spans="1:16" x14ac:dyDescent="0.25">
      <c r="A19" s="2">
        <v>57686</v>
      </c>
      <c r="B19" s="3">
        <f>'Template Copy'!$B$12/A19</f>
        <v>0.41015150989841553</v>
      </c>
      <c r="C19" s="25"/>
      <c r="D19" s="30">
        <f t="shared" si="0"/>
        <v>27.630000000000003</v>
      </c>
      <c r="E19" s="25"/>
      <c r="F19" s="2">
        <v>64207</v>
      </c>
      <c r="G19" s="3">
        <f>'Template Copy'!$B$12/F19</f>
        <v>0.36849564689208342</v>
      </c>
      <c r="H19" s="25"/>
      <c r="I19" s="30">
        <f t="shared" si="1"/>
        <v>30.76</v>
      </c>
      <c r="J19" s="25"/>
      <c r="K19" s="2">
        <v>88531</v>
      </c>
      <c r="L19" s="3">
        <f>'Template Copy'!$B$12/K19</f>
        <v>0.26725101941692742</v>
      </c>
      <c r="M19" s="25"/>
      <c r="N19" s="30">
        <f t="shared" si="2"/>
        <v>42.4</v>
      </c>
      <c r="O19" s="25"/>
      <c r="P19" s="53">
        <v>7</v>
      </c>
    </row>
    <row r="20" spans="1:16" x14ac:dyDescent="0.25">
      <c r="A20" s="2">
        <v>59244</v>
      </c>
      <c r="B20" s="3">
        <f>'Template Copy'!$B$12/A20</f>
        <v>0.39936533657416784</v>
      </c>
      <c r="C20" s="25"/>
      <c r="D20" s="30">
        <f t="shared" si="0"/>
        <v>28.380000000000003</v>
      </c>
      <c r="E20" s="25"/>
      <c r="F20" s="2">
        <v>65942</v>
      </c>
      <c r="G20" s="3">
        <f>'Template Copy'!$B$12/F20</f>
        <v>0.35880015771435503</v>
      </c>
      <c r="H20" s="25"/>
      <c r="I20" s="30">
        <f t="shared" si="1"/>
        <v>31.59</v>
      </c>
      <c r="J20" s="25"/>
      <c r="K20" s="2">
        <v>90921</v>
      </c>
      <c r="L20" s="3">
        <f>'Template Copy'!$B$12/K20</f>
        <v>0.26022591040573684</v>
      </c>
      <c r="M20" s="25"/>
      <c r="N20" s="30">
        <f t="shared" si="2"/>
        <v>43.55</v>
      </c>
      <c r="O20" s="25"/>
      <c r="P20" s="53">
        <v>8</v>
      </c>
    </row>
    <row r="21" spans="1:16" x14ac:dyDescent="0.25">
      <c r="A21" s="2">
        <v>60843</v>
      </c>
      <c r="B21" s="3">
        <f>'Template Copy'!$B$12/A21</f>
        <v>0.38886971385368901</v>
      </c>
      <c r="C21" s="25"/>
      <c r="D21" s="30">
        <f t="shared" si="0"/>
        <v>29.14</v>
      </c>
      <c r="E21" s="25"/>
      <c r="F21" s="2">
        <v>67722</v>
      </c>
      <c r="G21" s="3">
        <f>'Template Copy'!$B$12/F21</f>
        <v>0.34936948111396593</v>
      </c>
      <c r="H21" s="25"/>
      <c r="I21" s="30">
        <f t="shared" si="1"/>
        <v>32.44</v>
      </c>
      <c r="J21" s="25"/>
      <c r="K21" s="2">
        <v>93376</v>
      </c>
      <c r="L21" s="3">
        <f>'Template Copy'!$B$12/K21</f>
        <v>0.25338416723783413</v>
      </c>
      <c r="M21" s="25"/>
      <c r="N21" s="30">
        <f t="shared" si="2"/>
        <v>44.73</v>
      </c>
      <c r="O21" s="25"/>
      <c r="P21" s="53">
        <v>9</v>
      </c>
    </row>
    <row r="22" spans="1:16" x14ac:dyDescent="0.25">
      <c r="A22" s="2"/>
      <c r="B22" s="3"/>
      <c r="F22" s="2">
        <v>69550</v>
      </c>
      <c r="G22" s="3">
        <f>'Template Copy'!$B$12/F22</f>
        <v>0.34018691588785049</v>
      </c>
      <c r="I22" s="30">
        <f t="shared" si="1"/>
        <v>33.309999999999995</v>
      </c>
      <c r="K22" s="2">
        <v>95898</v>
      </c>
      <c r="L22" s="3">
        <f>'Template Copy'!$B$12/K22</f>
        <v>0.24672047383678491</v>
      </c>
      <c r="N22" s="30">
        <f t="shared" si="2"/>
        <v>45.93</v>
      </c>
      <c r="P22" s="53">
        <v>10</v>
      </c>
    </row>
    <row r="23" spans="1:16" x14ac:dyDescent="0.25">
      <c r="A23" s="2"/>
      <c r="B23" s="3"/>
      <c r="F23" s="2">
        <v>71427</v>
      </c>
      <c r="G23" s="3">
        <f>'Template Copy'!$B$12/F23</f>
        <v>0.33124728744032367</v>
      </c>
      <c r="I23" s="30">
        <f t="shared" si="1"/>
        <v>34.21</v>
      </c>
      <c r="K23" s="2">
        <v>98486</v>
      </c>
      <c r="L23" s="3">
        <f>'Template Copy'!$B$12/K23</f>
        <v>0.24023719107284283</v>
      </c>
      <c r="N23" s="30">
        <f t="shared" si="2"/>
        <v>47.169999999999995</v>
      </c>
      <c r="P23" s="53">
        <v>11</v>
      </c>
    </row>
    <row r="24" spans="1:16" x14ac:dyDescent="0.25">
      <c r="A24" s="2"/>
      <c r="B24" s="3"/>
      <c r="F24" s="2">
        <v>73357</v>
      </c>
      <c r="G24" s="3">
        <f>'Template Copy'!$B$12/F24</f>
        <v>0.3225322736753139</v>
      </c>
      <c r="I24" s="30">
        <f t="shared" si="1"/>
        <v>35.14</v>
      </c>
      <c r="K24" s="2">
        <v>101145</v>
      </c>
      <c r="L24" s="3">
        <f>'Template Copy'!$B$12/K24</f>
        <v>0.23392159770626328</v>
      </c>
      <c r="N24" s="30">
        <f t="shared" si="2"/>
        <v>48.449999999999996</v>
      </c>
      <c r="P24" s="53">
        <v>12</v>
      </c>
    </row>
    <row r="25" spans="1:16" x14ac:dyDescent="0.25">
      <c r="A25" s="2"/>
      <c r="B25" s="3"/>
      <c r="F25" s="2">
        <v>75337</v>
      </c>
      <c r="G25" s="3">
        <f>'Template Copy'!$B$12/F25</f>
        <v>0.31405551057249426</v>
      </c>
      <c r="I25" s="30">
        <f t="shared" si="1"/>
        <v>36.089999999999996</v>
      </c>
      <c r="K25" s="2">
        <v>103877</v>
      </c>
      <c r="L25" s="3">
        <f>'Template Copy'!$B$12/K25</f>
        <v>0.22776938109494885</v>
      </c>
      <c r="N25" s="30">
        <f t="shared" si="2"/>
        <v>49.75</v>
      </c>
      <c r="P25" s="53">
        <v>13</v>
      </c>
    </row>
    <row r="26" spans="1:16" x14ac:dyDescent="0.25">
      <c r="A26" s="2"/>
      <c r="B26" s="3"/>
      <c r="F26" s="2">
        <v>77371</v>
      </c>
      <c r="G26" s="3">
        <f>'Template Copy'!$B$12/F26</f>
        <v>0.30579933049850722</v>
      </c>
      <c r="I26" s="30">
        <f t="shared" si="1"/>
        <v>37.059999999999995</v>
      </c>
      <c r="K26" s="2">
        <v>106682</v>
      </c>
      <c r="L26" s="3">
        <f>'Template Copy'!$B$12/K26</f>
        <v>0.22178061903601357</v>
      </c>
      <c r="N26" s="30">
        <f t="shared" si="2"/>
        <v>51.1</v>
      </c>
      <c r="P26" s="53">
        <v>14</v>
      </c>
    </row>
    <row r="27" spans="1:16" x14ac:dyDescent="0.25">
      <c r="A27" s="2"/>
      <c r="B27" s="3"/>
      <c r="F27" s="2">
        <v>79460</v>
      </c>
      <c r="G27" s="3">
        <f>'Template Copy'!$B$12/F27</f>
        <v>0.29775987918449537</v>
      </c>
      <c r="I27" s="30">
        <f t="shared" si="1"/>
        <v>38.059999999999995</v>
      </c>
      <c r="K27" s="2">
        <v>109562</v>
      </c>
      <c r="L27" s="3">
        <f>'Template Copy'!$B$12/K27</f>
        <v>0.21595078585641006</v>
      </c>
      <c r="N27" s="30">
        <f t="shared" si="2"/>
        <v>52.48</v>
      </c>
      <c r="P27" s="53">
        <v>15</v>
      </c>
    </row>
    <row r="28" spans="1:16" x14ac:dyDescent="0.25">
      <c r="A28" s="2"/>
      <c r="B28" s="3"/>
      <c r="F28" s="2">
        <v>81606</v>
      </c>
      <c r="G28" s="3">
        <f>'Template Copy'!$B$12/F28</f>
        <v>0.28992966203465431</v>
      </c>
      <c r="I28" s="30">
        <f t="shared" si="1"/>
        <v>39.089999999999996</v>
      </c>
      <c r="K28" s="2">
        <v>112520</v>
      </c>
      <c r="L28" s="3">
        <f>'Template Copy'!$B$12/K28</f>
        <v>0.21027372911482403</v>
      </c>
      <c r="N28" s="30">
        <f t="shared" si="2"/>
        <v>53.89</v>
      </c>
      <c r="P28" s="53">
        <v>16</v>
      </c>
    </row>
    <row r="29" spans="1:16" x14ac:dyDescent="0.25">
      <c r="A29" s="2"/>
      <c r="B29" s="3"/>
      <c r="F29" s="2">
        <v>83809</v>
      </c>
      <c r="G29" s="3">
        <f>'Template Copy'!$B$12/F29</f>
        <v>0.28230858261045949</v>
      </c>
      <c r="I29" s="30">
        <f t="shared" si="1"/>
        <v>40.14</v>
      </c>
      <c r="K29" s="2">
        <v>115558</v>
      </c>
      <c r="L29" s="3">
        <f>'Template Copy'!$B$12/K29</f>
        <v>0.20474566884162065</v>
      </c>
      <c r="N29" s="30">
        <f t="shared" si="2"/>
        <v>55.35</v>
      </c>
      <c r="P29" s="53">
        <v>17</v>
      </c>
    </row>
    <row r="30" spans="1:16" x14ac:dyDescent="0.25">
      <c r="A30" s="2"/>
      <c r="B30" s="3"/>
      <c r="F30" s="2">
        <v>86072</v>
      </c>
      <c r="G30" s="3">
        <f>'Template Copy'!$B$12/F30</f>
        <v>0.27488614183474303</v>
      </c>
      <c r="I30" s="30">
        <f t="shared" si="1"/>
        <v>41.23</v>
      </c>
      <c r="K30" s="2">
        <v>118677</v>
      </c>
      <c r="L30" s="3">
        <f>'Template Copy'!$B$12/K30</f>
        <v>0.19936466206594369</v>
      </c>
      <c r="N30" s="30">
        <f t="shared" si="2"/>
        <v>56.839999999999996</v>
      </c>
      <c r="P30" s="53">
        <v>18</v>
      </c>
    </row>
    <row r="31" spans="1:16" x14ac:dyDescent="0.25">
      <c r="A31" s="2"/>
      <c r="B31" s="3"/>
      <c r="K31" s="2">
        <v>119734</v>
      </c>
      <c r="L31" s="3">
        <f>'Template Copy'!$B$12/K31</f>
        <v>0.19760469039704678</v>
      </c>
      <c r="N31" s="30">
        <f t="shared" si="2"/>
        <v>57.35</v>
      </c>
      <c r="P31" s="53">
        <v>19</v>
      </c>
    </row>
    <row r="32" spans="1:16" x14ac:dyDescent="0.25">
      <c r="A32" s="2"/>
      <c r="B32" s="3"/>
    </row>
    <row r="33" spans="1:1" x14ac:dyDescent="0.25">
      <c r="A33" t="s">
        <v>465</v>
      </c>
    </row>
    <row r="34" spans="1:1" x14ac:dyDescent="0.25">
      <c r="A34" t="str">
        <f>'Template Copy'!$A$40</f>
        <v>Updated 5/24/2018</v>
      </c>
    </row>
    <row r="36" spans="1:1" x14ac:dyDescent="0.25">
      <c r="A36" s="63" t="s">
        <v>497</v>
      </c>
    </row>
  </sheetData>
  <sheetProtection sheet="1" objects="1" scenarios="1"/>
  <hyperlinks>
    <hyperlink ref="A36" location="Intro!A1" display="Back to Intro"/>
  </hyperlinks>
  <pageMargins left="0.75" right="0.75" top="1" bottom="1" header="0.5" footer="0.5"/>
  <pageSetup scale="86" orientation="landscape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zoomScale="125" zoomScaleNormal="125" zoomScalePageLayoutView="125" workbookViewId="0">
      <selection activeCell="A38" sqref="A38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8" customWidth="1"/>
    <col min="5" max="5" width="5.625" customWidth="1"/>
    <col min="6" max="6" width="11.625" customWidth="1"/>
  </cols>
  <sheetData>
    <row r="1" spans="1:6" x14ac:dyDescent="0.25">
      <c r="A1" s="15" t="str">
        <f>'Template Copy'!A1</f>
        <v>Percent Effort Calculations for Department of Labor Exempt/Non-Exempt Thresholds - 2018-19  Academic Salary Tables</v>
      </c>
      <c r="D1" s="14"/>
    </row>
    <row r="2" spans="1:6" x14ac:dyDescent="0.25">
      <c r="A2" s="24" t="str">
        <f>'Template Copy'!A2</f>
        <v>Scales Effective 7/1/2018</v>
      </c>
      <c r="D2" s="14"/>
    </row>
    <row r="3" spans="1:6" x14ac:dyDescent="0.25">
      <c r="A3" t="str">
        <f>'Template Copy'!A3</f>
        <v>For employees subject to the earnings test, FLSA status should be Non-Exempt unless weekly earnings ≥ $455</v>
      </c>
      <c r="D3" s="14"/>
    </row>
    <row r="4" spans="1:6" x14ac:dyDescent="0.25">
      <c r="A4" t="str">
        <f>'Template Copy'!A4</f>
        <v>Annual Threshold Equivalent:  $23,660</v>
      </c>
      <c r="D4" s="14"/>
    </row>
    <row r="5" spans="1:6" x14ac:dyDescent="0.25">
      <c r="A5" t="str">
        <f>'Template Copy'!A9</f>
        <v>The table below shows the minimum percentage of effort at each step that will produce annual earnings  ≥ $23,660.</v>
      </c>
      <c r="C5" s="14"/>
      <c r="D5"/>
    </row>
    <row r="6" spans="1:6" x14ac:dyDescent="0.25">
      <c r="A6" s="15" t="s">
        <v>442</v>
      </c>
      <c r="D6" s="14"/>
    </row>
    <row r="7" spans="1:6" x14ac:dyDescent="0.25">
      <c r="A7" s="15" t="s">
        <v>29</v>
      </c>
    </row>
    <row r="9" spans="1:6" x14ac:dyDescent="0.25">
      <c r="C9" s="28" t="str">
        <f>'Template Copy'!$B$27</f>
        <v>Salary Scale</v>
      </c>
      <c r="D9" s="28" t="str">
        <f>'Template Copy'!$C$27</f>
        <v>Minimum Part-Time</v>
      </c>
      <c r="E9" s="14"/>
    </row>
    <row r="10" spans="1:6" x14ac:dyDescent="0.25">
      <c r="C10" s="47">
        <f>'Template Copy'!$B$28</f>
        <v>43282</v>
      </c>
      <c r="D10" s="28" t="str">
        <f>'Template Copy'!$C$28</f>
        <v>% Effort</v>
      </c>
      <c r="E10" s="14"/>
      <c r="F10" s="28" t="str">
        <f>'Template Copy'!$E$28</f>
        <v>Non-Exempt</v>
      </c>
    </row>
    <row r="11" spans="1:6" x14ac:dyDescent="0.25">
      <c r="A11" s="15" t="s">
        <v>7</v>
      </c>
      <c r="B11" s="28" t="str">
        <f>'Template Copy'!$A$29</f>
        <v>Step</v>
      </c>
      <c r="C11" s="28" t="str">
        <f>'Template Copy'!$B$29</f>
        <v>Annual</v>
      </c>
      <c r="D11" s="28" t="str">
        <f>'Template Copy'!$C$29</f>
        <v xml:space="preserve"> ≥ $23,660/Yr.</v>
      </c>
      <c r="E11" s="14"/>
      <c r="F11" s="28" t="str">
        <f>'Template Copy'!$E$29</f>
        <v>Hourly Rate</v>
      </c>
    </row>
    <row r="12" spans="1:6" x14ac:dyDescent="0.25">
      <c r="B12" s="8"/>
      <c r="D12"/>
    </row>
    <row r="13" spans="1:6" x14ac:dyDescent="0.25">
      <c r="A13" s="15" t="s">
        <v>5</v>
      </c>
      <c r="B13" s="28">
        <v>1</v>
      </c>
      <c r="C13" s="36">
        <v>54700</v>
      </c>
      <c r="D13" s="37">
        <f>'Template Copy'!$B$12/C13</f>
        <v>0.43254113345521022</v>
      </c>
      <c r="E13" s="5"/>
      <c r="F13" s="30">
        <f>ROUND(C13/2088,2)</f>
        <v>26.2</v>
      </c>
    </row>
    <row r="14" spans="1:6" x14ac:dyDescent="0.25">
      <c r="A14" s="15" t="s">
        <v>28</v>
      </c>
      <c r="B14" s="28">
        <v>2</v>
      </c>
      <c r="C14" s="36">
        <v>57400</v>
      </c>
      <c r="D14" s="37">
        <f>'Template Copy'!$B$12/C14</f>
        <v>0.41219512195121949</v>
      </c>
      <c r="E14" s="5"/>
      <c r="F14" s="30">
        <f t="shared" ref="F14:F34" si="0">ROUND(C14/2088,2)</f>
        <v>27.49</v>
      </c>
    </row>
    <row r="15" spans="1:6" x14ac:dyDescent="0.25">
      <c r="A15" s="15"/>
      <c r="B15" s="28">
        <v>3</v>
      </c>
      <c r="C15" s="36">
        <v>60000</v>
      </c>
      <c r="D15" s="37">
        <f>'Template Copy'!$B$12/C15</f>
        <v>0.39433333333333331</v>
      </c>
      <c r="E15" s="5"/>
      <c r="F15" s="30">
        <f t="shared" si="0"/>
        <v>28.74</v>
      </c>
    </row>
    <row r="16" spans="1:6" x14ac:dyDescent="0.25">
      <c r="A16" s="15"/>
      <c r="B16" s="28">
        <v>4</v>
      </c>
      <c r="C16" s="36">
        <v>64000</v>
      </c>
      <c r="D16" s="37">
        <f>'Template Copy'!$B$12/C16</f>
        <v>0.3696875</v>
      </c>
      <c r="E16" s="5"/>
      <c r="F16" s="30">
        <f t="shared" si="0"/>
        <v>30.65</v>
      </c>
    </row>
    <row r="17" spans="1:6" x14ac:dyDescent="0.25">
      <c r="A17" s="15"/>
      <c r="B17" s="28">
        <v>5</v>
      </c>
      <c r="C17" s="36">
        <v>67500</v>
      </c>
      <c r="D17" s="37">
        <f>'Template Copy'!$B$12/C17</f>
        <v>0.35051851851851851</v>
      </c>
      <c r="E17" s="5"/>
      <c r="F17" s="30">
        <f t="shared" si="0"/>
        <v>32.33</v>
      </c>
    </row>
    <row r="18" spans="1:6" x14ac:dyDescent="0.25">
      <c r="A18" s="15"/>
      <c r="B18" s="28">
        <v>6</v>
      </c>
      <c r="C18" s="36">
        <v>71400</v>
      </c>
      <c r="D18" s="37">
        <f>'Template Copy'!$B$12/C18</f>
        <v>0.33137254901960783</v>
      </c>
      <c r="E18" s="5"/>
      <c r="F18" s="30">
        <f t="shared" si="0"/>
        <v>34.200000000000003</v>
      </c>
    </row>
    <row r="19" spans="1:6" x14ac:dyDescent="0.25">
      <c r="A19" s="15"/>
      <c r="B19" s="15"/>
      <c r="C19" s="36"/>
      <c r="D19" s="37"/>
      <c r="E19" s="5"/>
      <c r="F19" s="30"/>
    </row>
    <row r="20" spans="1:6" x14ac:dyDescent="0.25">
      <c r="A20" s="15" t="s">
        <v>6</v>
      </c>
      <c r="B20" s="28">
        <v>1</v>
      </c>
      <c r="C20" s="36">
        <v>67600</v>
      </c>
      <c r="D20" s="37">
        <f>'Template Copy'!$B$12/C20</f>
        <v>0.35</v>
      </c>
      <c r="F20" s="30">
        <f t="shared" si="0"/>
        <v>32.380000000000003</v>
      </c>
    </row>
    <row r="21" spans="1:6" x14ac:dyDescent="0.25">
      <c r="A21" s="15" t="s">
        <v>28</v>
      </c>
      <c r="B21" s="28">
        <v>2</v>
      </c>
      <c r="C21" s="36">
        <v>71500</v>
      </c>
      <c r="D21" s="37">
        <f>'Template Copy'!$B$12/C21</f>
        <v>0.33090909090909093</v>
      </c>
      <c r="F21" s="30">
        <f t="shared" si="0"/>
        <v>34.24</v>
      </c>
    </row>
    <row r="22" spans="1:6" x14ac:dyDescent="0.25">
      <c r="A22" s="15"/>
      <c r="B22" s="28">
        <v>3</v>
      </c>
      <c r="C22" s="36">
        <v>74500</v>
      </c>
      <c r="D22" s="37">
        <f>'Template Copy'!$B$12/C22</f>
        <v>0.31758389261744968</v>
      </c>
      <c r="F22" s="30">
        <f t="shared" si="0"/>
        <v>35.68</v>
      </c>
    </row>
    <row r="23" spans="1:6" x14ac:dyDescent="0.25">
      <c r="A23" s="15"/>
      <c r="B23" s="28">
        <v>4</v>
      </c>
      <c r="C23" s="36">
        <v>80400</v>
      </c>
      <c r="D23" s="37">
        <f>'Template Copy'!$B$12/C23</f>
        <v>0.29427860696517411</v>
      </c>
      <c r="F23" s="30">
        <f t="shared" si="0"/>
        <v>38.51</v>
      </c>
    </row>
    <row r="24" spans="1:6" x14ac:dyDescent="0.25">
      <c r="A24" s="15"/>
      <c r="B24" s="28">
        <v>5</v>
      </c>
      <c r="C24" s="36">
        <v>86200</v>
      </c>
      <c r="D24" s="37">
        <f>'Template Copy'!$B$12/C24</f>
        <v>0.27447795823665894</v>
      </c>
      <c r="F24" s="30">
        <f t="shared" si="0"/>
        <v>41.28</v>
      </c>
    </row>
    <row r="25" spans="1:6" x14ac:dyDescent="0.25">
      <c r="A25" s="15"/>
      <c r="B25" s="15"/>
      <c r="C25" s="36"/>
      <c r="D25" s="37"/>
      <c r="F25" s="30"/>
    </row>
    <row r="26" spans="1:6" x14ac:dyDescent="0.25">
      <c r="A26" s="15" t="s">
        <v>28</v>
      </c>
      <c r="B26" s="28">
        <v>1</v>
      </c>
      <c r="C26" s="36">
        <v>80500</v>
      </c>
      <c r="D26" s="37">
        <f>'Template Copy'!$B$12/C26</f>
        <v>0.29391304347826086</v>
      </c>
      <c r="F26" s="30">
        <f t="shared" si="0"/>
        <v>38.549999999999997</v>
      </c>
    </row>
    <row r="27" spans="1:6" x14ac:dyDescent="0.25">
      <c r="A27" s="15"/>
      <c r="B27" s="28">
        <v>2</v>
      </c>
      <c r="C27" s="36">
        <v>86300</v>
      </c>
      <c r="D27" s="37">
        <f>'Template Copy'!$B$12/C27</f>
        <v>0.27415990730011586</v>
      </c>
      <c r="F27" s="30">
        <f t="shared" si="0"/>
        <v>41.33</v>
      </c>
    </row>
    <row r="28" spans="1:6" x14ac:dyDescent="0.25">
      <c r="B28" s="28">
        <v>3</v>
      </c>
      <c r="C28" s="36">
        <v>93700</v>
      </c>
      <c r="D28" s="37">
        <f>'Template Copy'!$B$12/C28</f>
        <v>0.25250800426894343</v>
      </c>
      <c r="F28" s="30">
        <f t="shared" si="0"/>
        <v>44.88</v>
      </c>
    </row>
    <row r="29" spans="1:6" x14ac:dyDescent="0.25">
      <c r="B29" s="28">
        <v>4</v>
      </c>
      <c r="C29" s="36">
        <v>101400</v>
      </c>
      <c r="D29" s="37">
        <f>'Template Copy'!$B$12/C29</f>
        <v>0.23333333333333334</v>
      </c>
      <c r="F29" s="30">
        <f t="shared" si="0"/>
        <v>48.56</v>
      </c>
    </row>
    <row r="30" spans="1:6" x14ac:dyDescent="0.25">
      <c r="B30" s="28">
        <v>5</v>
      </c>
      <c r="C30" s="36">
        <v>108500</v>
      </c>
      <c r="D30" s="37">
        <f>'Template Copy'!$B$12/C30</f>
        <v>0.21806451612903227</v>
      </c>
      <c r="F30" s="30">
        <f t="shared" si="0"/>
        <v>51.96</v>
      </c>
    </row>
    <row r="31" spans="1:6" x14ac:dyDescent="0.25">
      <c r="B31" s="28">
        <v>6</v>
      </c>
      <c r="C31" s="36">
        <v>117500</v>
      </c>
      <c r="D31" s="37">
        <f>'Template Copy'!$B$12/C31</f>
        <v>0.20136170212765958</v>
      </c>
      <c r="F31" s="30">
        <f t="shared" si="0"/>
        <v>56.27</v>
      </c>
    </row>
    <row r="32" spans="1:6" x14ac:dyDescent="0.25">
      <c r="B32" s="28">
        <v>7</v>
      </c>
      <c r="C32" s="36">
        <v>128500</v>
      </c>
      <c r="D32" s="37">
        <f>'Template Copy'!$B$12/C32</f>
        <v>0.18412451361867704</v>
      </c>
      <c r="F32" s="30">
        <f t="shared" si="0"/>
        <v>61.54</v>
      </c>
    </row>
    <row r="33" spans="1:6" x14ac:dyDescent="0.25">
      <c r="B33" s="28">
        <v>8</v>
      </c>
      <c r="C33" s="36">
        <v>141300</v>
      </c>
      <c r="D33" s="37">
        <f>'Template Copy'!$B$12/C33</f>
        <v>0.16744515215852795</v>
      </c>
      <c r="F33" s="30">
        <f t="shared" si="0"/>
        <v>67.67</v>
      </c>
    </row>
    <row r="34" spans="1:6" x14ac:dyDescent="0.25">
      <c r="B34" s="28">
        <v>9</v>
      </c>
      <c r="C34" s="36">
        <v>153800</v>
      </c>
      <c r="D34" s="37">
        <f>'Template Copy'!$B$12/C34</f>
        <v>0.15383615084525357</v>
      </c>
      <c r="F34" s="30">
        <f t="shared" si="0"/>
        <v>73.66</v>
      </c>
    </row>
    <row r="35" spans="1:6" x14ac:dyDescent="0.25">
      <c r="D35" s="3"/>
    </row>
    <row r="36" spans="1:6" x14ac:dyDescent="0.25">
      <c r="A36" t="str">
        <f>'Template Copy'!$A$40</f>
        <v>Updated 5/24/2018</v>
      </c>
    </row>
    <row r="38" spans="1:6" x14ac:dyDescent="0.25">
      <c r="A38" s="63" t="s">
        <v>497</v>
      </c>
    </row>
  </sheetData>
  <sheetProtection sheet="1" objects="1" scenarios="1"/>
  <hyperlinks>
    <hyperlink ref="A38" location="Intro!A1" display="Back to Intro"/>
  </hyperlink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6D4F0FE43D6408F7D5711F6A70942" ma:contentTypeVersion="8" ma:contentTypeDescription="Create a new document." ma:contentTypeScope="" ma:versionID="e4a91444bb436e39cdac9023c91baba1">
  <xsd:schema xmlns:xsd="http://www.w3.org/2001/XMLSchema" xmlns:xs="http://www.w3.org/2001/XMLSchema" xmlns:p="http://schemas.microsoft.com/office/2006/metadata/properties" xmlns:ns1="http://schemas.microsoft.com/sharepoint/v3" xmlns:ns2="16f3a863-8509-4cf6-bec7-c7f1811fa28d" xmlns:ns3="http://schemas.microsoft.com/sharepoint/v4" targetNamespace="http://schemas.microsoft.com/office/2006/metadata/properties" ma:root="true" ma:fieldsID="cb5fa9736380229d80cfd200881bdbf6" ns1:_="" ns2:_="" ns3:_="">
    <xsd:import namespace="http://schemas.microsoft.com/sharepoint/v3"/>
    <xsd:import namespace="16f3a863-8509-4cf6-bec7-c7f1811fa2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3a863-8509-4cf6-bec7-c7f1811fa28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rrespondence"/>
          <xsd:enumeration value="Guidelines"/>
          <xsd:enumeration value="Labor Relations"/>
          <xsd:enumeration value="Reports"/>
          <xsd:enumeration value="Templates"/>
          <xsd:enumeration value="Toolkits"/>
          <xsd:enumeration value="User Guide for APForum"/>
          <xsd:enumeration value="2018-19 Academic Salary Scales"/>
          <xsd:enumeration value="Salary Datasets"/>
        </xsd:restriction>
      </xsd:simpleType>
    </xsd:element>
    <xsd:element name="Subcategory" ma:index="9" nillable="true" ma:displayName="Subcategory" ma:format="Dropdown" ma:internalName="Subcategory">
      <xsd:simpleType>
        <xsd:restriction base="dms:Choice">
          <xsd:enumeration value="FLSA Toolkit"/>
          <xsd:enumeration value="Unit 18 2017-18 Salary Increase Toolkit"/>
          <xsd:enumeration value="Correspondence FY 2016-17"/>
          <xsd:enumeration value="Correspondence FY 2017-18"/>
          <xsd:enumeration value="Correspondence FY 2018-19"/>
          <xsd:enumeration value="APForum Cheat Sheet Series"/>
          <xsd:enumeration value="Unit 18 2018-19 Salary Increase Toolkit"/>
          <xsd:enumeration value="ICL Form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Category xmlns="16f3a863-8509-4cf6-bec7-c7f1811fa28d">2018-19 Academic Salary Scales</Category>
    <EmailSender xmlns="http://schemas.microsoft.com/sharepoint/v3" xsi:nil="true"/>
    <EmailFrom xmlns="http://schemas.microsoft.com/sharepoint/v3" xsi:nil="true"/>
    <EmailSubject xmlns="http://schemas.microsoft.com/sharepoint/v3" xsi:nil="true"/>
    <Subcategory xmlns="16f3a863-8509-4cf6-bec7-c7f1811fa28d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B9C13D-9E63-4E61-8A09-D16FE1F6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f3a863-8509-4cf6-bec7-c7f1811fa2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077E0C-C17D-48EB-8A32-E6D794DE146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16f3a863-8509-4cf6-bec7-c7f1811fa28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A55CF8-6BEB-4F6F-BA52-B5877FB192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Intro</vt:lpstr>
      <vt:lpstr>T13 Prof Research FY</vt:lpstr>
      <vt:lpstr>T14 Prof Research BEE FY</vt:lpstr>
      <vt:lpstr>T23 Postdocs EFF 12-1-2016</vt:lpstr>
      <vt:lpstr>T23 Postdocs EFF 6-1-2018</vt:lpstr>
      <vt:lpstr>T24 Specialist FY</vt:lpstr>
      <vt:lpstr>T26A Librarian Non-Rep</vt:lpstr>
      <vt:lpstr>T26B Librarian Represented</vt:lpstr>
      <vt:lpstr>T28 Coop Extension Advisor FY</vt:lpstr>
      <vt:lpstr>T29 Specialist Coop Ext FY</vt:lpstr>
      <vt:lpstr>T30 Coord. of Public Programs</vt:lpstr>
      <vt:lpstr>T34 Academic Admin I FY</vt:lpstr>
      <vt:lpstr>T34 Academic Admin II FY</vt:lpstr>
      <vt:lpstr>T34 Academic Adm III FY</vt:lpstr>
      <vt:lpstr>T34 Academic Admin  IV FY</vt:lpstr>
      <vt:lpstr>T34 Academic Admin V FY</vt:lpstr>
      <vt:lpstr>T34 Academic Admin VI FY</vt:lpstr>
      <vt:lpstr>T34 Academic Admin VII FY</vt:lpstr>
      <vt:lpstr>T36 Academic Coordinator I FY</vt:lpstr>
      <vt:lpstr>T36 Academic Coordinator II FY</vt:lpstr>
      <vt:lpstr>T36 Academic Coordinator III FY</vt:lpstr>
      <vt:lpstr>T37 Project Scientist FY</vt:lpstr>
      <vt:lpstr>T38 Project Scientist BEE FY</vt:lpstr>
      <vt:lpstr>Template Copy</vt:lpstr>
    </vt:vector>
  </TitlesOfParts>
  <Company>UCSF Academic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Hardcastle</dc:creator>
  <cp:lastModifiedBy>amylee</cp:lastModifiedBy>
  <cp:lastPrinted>2018-01-18T20:58:39Z</cp:lastPrinted>
  <dcterms:created xsi:type="dcterms:W3CDTF">2016-08-17T20:37:21Z</dcterms:created>
  <dcterms:modified xsi:type="dcterms:W3CDTF">2018-06-18T01:11:36Z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0x010100FD86D4F0FE43D6408F7D5711F6A70942</vt:lpwstr>
  </property>
</Properties>
</file>